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7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<sst xmlns="http://schemas.openxmlformats.org/spreadsheetml/2006/main" count="62" uniqueCount="37">
  <si>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</si>
  <si>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</si>
  <si>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</si>
  <si>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</si>
  <si>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</si>
  <si>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</si>
  <si>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</si>
  <si>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</si>
  <si>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</si>
  <si>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</si>
  <si>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</si>
  <si>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</si>
  <si>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</si>
  <si>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</si>
  <si>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</si>
  <si>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</si>
  <si>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</si>
  <si>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</si>
  <si>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</si>
  <si>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</si>
  <si>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</si>
  <si>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Megdönteni Hajnal Tímeát</t>
  </si>
  <si>
    <t>InterCom</t>
  </si>
  <si>
    <t>n/a</t>
  </si>
  <si>
    <t>The Lego Movie</t>
  </si>
  <si>
    <t>RoboCop</t>
  </si>
  <si>
    <t>Forum Hungary</t>
  </si>
  <si>
    <t>The Wolf of Wall Street</t>
  </si>
  <si>
    <t>Pro Video</t>
  </si>
  <si>
    <t>The Nut Job</t>
  </si>
  <si>
    <t>Endless Love</t>
  </si>
  <si>
    <t>UIP</t>
  </si>
  <si>
    <t>The Legend of Hercules</t>
  </si>
  <si>
    <t>Winter's Tale</t>
  </si>
  <si>
    <t>American Hustle</t>
  </si>
  <si>
    <t>Lone Survivor</t>
  </si>
  <si>
    <t>Cinetel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</si>
</sst>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0\ \ "/>
    <numFmt numFmtId="181" formatCode="dd/mm/yy"/>
    <numFmt numFmtId="182" formatCode="#,##0\ "/>
    <numFmt numFmtId="183" formatCode="0\ %\ "/>
    <numFmt numFmtId="184" formatCode="#,##0.00\ "/>
    <numFmt numFmtId="185" formatCode="_(* #,##0_);_(* \(#,##0\);_(* &quot;-&quot;??_);_(@_)"/>
    <numFmt numFmtId="186" formatCode="_-* #,##0\ _F_t_-;\-* #,##0\ _F_t_-;_-* &quot;-&quot;??\ _F_t_-;_-@_-"/>
    <numFmt numFmtId="187" formatCode="#,##0_ ;[Red]\-#,##0\ "/>
    <numFmt numFmtId="188" formatCode="[$-40E]yyyy\.\ mmmm\ d\."/>
    <numFmt numFmtId="189" formatCode="dd/mm/yyyy;@"/>
    <numFmt numFmtId="190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2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9" fontId="2" fillId="33" borderId="11" xfId="4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0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1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0" fontId="11" fillId="33" borderId="18" xfId="0" applyNumberFormat="1" applyFont="1" applyFill="1" applyBorder="1" applyAlignment="1" applyProtection="1">
      <alignment vertical="center"/>
      <protection/>
    </xf>
    <xf numFmtId="182" fontId="11" fillId="33" borderId="19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vertical="center"/>
      <protection/>
    </xf>
    <xf numFmtId="182" fontId="11" fillId="33" borderId="20" xfId="0" applyNumberFormat="1" applyFont="1" applyFill="1" applyBorder="1" applyAlignment="1" applyProtection="1">
      <alignment horizontal="right" vertical="center"/>
      <protection/>
    </xf>
    <xf numFmtId="185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85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83" fontId="14" fillId="0" borderId="24" xfId="64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0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vertical="center"/>
      <protection/>
    </xf>
    <xf numFmtId="3" fontId="9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Fill="1" applyBorder="1" applyAlignment="1" applyProtection="1">
      <alignment vertical="center"/>
      <protection/>
    </xf>
    <xf numFmtId="3" fontId="8" fillId="0" borderId="0" xfId="40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33" borderId="30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79" fontId="4" fillId="0" borderId="28" xfId="40" applyFont="1" applyFill="1" applyBorder="1" applyAlignment="1" applyProtection="1">
      <alignment horizontal="center" vertical="center"/>
      <protection/>
    </xf>
    <xf numFmtId="179" fontId="4" fillId="0" borderId="15" xfId="4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3" fontId="14" fillId="34" borderId="26" xfId="57" applyNumberFormat="1" applyFont="1" applyFill="1" applyBorder="1" applyAlignment="1" applyProtection="1">
      <alignment vertical="center"/>
      <protection locked="0"/>
    </xf>
    <xf numFmtId="189" fontId="14" fillId="34" borderId="26" xfId="57" applyNumberFormat="1" applyFont="1" applyFill="1" applyBorder="1" applyAlignment="1" applyProtection="1">
      <alignment horizontal="center" vertical="center"/>
      <protection locked="0"/>
    </xf>
    <xf numFmtId="3" fontId="14" fillId="34" borderId="26" xfId="57" applyNumberFormat="1" applyFont="1" applyFill="1" applyBorder="1" applyAlignment="1" applyProtection="1">
      <alignment horizontal="left" vertical="center"/>
      <protection locked="0"/>
    </xf>
    <xf numFmtId="3" fontId="14" fillId="34" borderId="26" xfId="57" applyNumberFormat="1" applyFont="1" applyFill="1" applyBorder="1" applyAlignment="1" applyProtection="1">
      <alignment horizontal="center" vertical="center"/>
      <protection locked="0"/>
    </xf>
    <xf numFmtId="190" fontId="14" fillId="0" borderId="26" xfId="40" applyNumberFormat="1" applyFont="1" applyBorder="1" applyAlignment="1">
      <alignment/>
    </xf>
    <xf numFmtId="190" fontId="14" fillId="0" borderId="26" xfId="40" applyNumberFormat="1" applyFont="1" applyFill="1" applyBorder="1" applyAlignment="1">
      <alignment/>
    </xf>
    <xf numFmtId="3" fontId="15" fillId="34" borderId="26" xfId="43" applyNumberFormat="1" applyFont="1" applyFill="1" applyBorder="1" applyAlignment="1" applyProtection="1">
      <alignment horizontal="right"/>
      <protection/>
    </xf>
    <xf numFmtId="3" fontId="14" fillId="34" borderId="26" xfId="65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83" fontId="14" fillId="34" borderId="26" xfId="65" applyNumberFormat="1" applyFont="1" applyFill="1" applyBorder="1" applyAlignment="1" applyProtection="1">
      <alignment horizontal="right"/>
      <protection/>
    </xf>
    <xf numFmtId="190" fontId="15" fillId="0" borderId="26" xfId="40" applyNumberFormat="1" applyFont="1" applyBorder="1" applyAlignment="1">
      <alignment/>
    </xf>
    <xf numFmtId="190" fontId="15" fillId="0" borderId="26" xfId="40" applyNumberFormat="1" applyFont="1" applyFill="1" applyBorder="1" applyAlignment="1">
      <alignment/>
    </xf>
    <xf numFmtId="190" fontId="14" fillId="0" borderId="26" xfId="43" applyNumberFormat="1" applyFont="1" applyBorder="1" applyAlignment="1">
      <alignment/>
    </xf>
    <xf numFmtId="190" fontId="14" fillId="0" borderId="26" xfId="43" applyNumberFormat="1" applyFont="1" applyFill="1" applyBorder="1" applyAlignment="1">
      <alignment/>
    </xf>
    <xf numFmtId="190" fontId="15" fillId="0" borderId="26" xfId="43" applyNumberFormat="1" applyFont="1" applyBorder="1" applyAlignment="1">
      <alignment/>
    </xf>
    <xf numFmtId="190" fontId="15" fillId="0" borderId="26" xfId="43" applyNumberFormat="1" applyFont="1" applyFill="1" applyBorder="1" applyAlignment="1">
      <alignment/>
    </xf>
    <xf numFmtId="3" fontId="14" fillId="34" borderId="26" xfId="0" applyNumberFormat="1" applyFont="1" applyFill="1" applyBorder="1" applyAlignment="1">
      <alignment/>
    </xf>
    <xf numFmtId="3" fontId="14" fillId="34" borderId="26" xfId="42" applyNumberFormat="1" applyFont="1" applyFill="1" applyBorder="1" applyAlignment="1">
      <alignment horizontal="right"/>
    </xf>
    <xf numFmtId="3" fontId="15" fillId="34" borderId="26" xfId="56" applyNumberFormat="1" applyFont="1" applyFill="1" applyBorder="1">
      <alignment/>
      <protection/>
    </xf>
    <xf numFmtId="190" fontId="14" fillId="34" borderId="26" xfId="43" applyNumberFormat="1" applyFont="1" applyFill="1" applyBorder="1" applyAlignment="1">
      <alignment/>
    </xf>
    <xf numFmtId="3" fontId="15" fillId="34" borderId="31" xfId="43" applyNumberFormat="1" applyFont="1" applyFill="1" applyBorder="1" applyAlignment="1" applyProtection="1">
      <alignment horizontal="right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42" xfId="43"/>
    <cellStyle name="Figyelmezteté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Normál 2" xfId="56"/>
    <cellStyle name="Normál 2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  <cellStyle name="Százalék 20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5868650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3439775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7 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13-16 FEBRUARY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C9" sqref="C9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15.7109375" style="0" customWidth="1"/>
    <col min="4" max="4" width="11.42187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62" t="s">
        <v>0</v>
      </c>
      <c r="D2" s="64" t="s">
        <v>1</v>
      </c>
      <c r="E2" s="64" t="s">
        <v>2</v>
      </c>
      <c r="F2" s="67" t="s">
        <v>3</v>
      </c>
      <c r="G2" s="67" t="s">
        <v>4</v>
      </c>
      <c r="H2" s="67" t="s">
        <v>5</v>
      </c>
      <c r="I2" s="57" t="s">
        <v>18</v>
      </c>
      <c r="J2" s="57"/>
      <c r="K2" s="57" t="s">
        <v>6</v>
      </c>
      <c r="L2" s="57"/>
      <c r="M2" s="57" t="s">
        <v>7</v>
      </c>
      <c r="N2" s="57"/>
      <c r="O2" s="57" t="s">
        <v>8</v>
      </c>
      <c r="P2" s="57"/>
      <c r="Q2" s="57" t="s">
        <v>9</v>
      </c>
      <c r="R2" s="57"/>
      <c r="S2" s="57"/>
      <c r="T2" s="57"/>
      <c r="U2" s="57" t="s">
        <v>10</v>
      </c>
      <c r="V2" s="57"/>
      <c r="W2" s="57" t="s">
        <v>11</v>
      </c>
      <c r="X2" s="57"/>
      <c r="Y2" s="58"/>
    </row>
    <row r="3" spans="1:25" ht="30" customHeight="1">
      <c r="A3" s="13"/>
      <c r="B3" s="14"/>
      <c r="C3" s="63"/>
      <c r="D3" s="65"/>
      <c r="E3" s="66"/>
      <c r="F3" s="68"/>
      <c r="G3" s="68"/>
      <c r="H3" s="68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69" t="s">
        <v>21</v>
      </c>
      <c r="D4" s="70">
        <v>41683</v>
      </c>
      <c r="E4" s="71" t="s">
        <v>22</v>
      </c>
      <c r="F4" s="72">
        <v>53</v>
      </c>
      <c r="G4" s="72" t="s">
        <v>23</v>
      </c>
      <c r="H4" s="72">
        <v>1</v>
      </c>
      <c r="I4" s="73">
        <v>4280145</v>
      </c>
      <c r="J4" s="74">
        <v>3275</v>
      </c>
      <c r="K4" s="74">
        <v>14845590</v>
      </c>
      <c r="L4" s="74">
        <v>11220</v>
      </c>
      <c r="M4" s="74">
        <v>16862370</v>
      </c>
      <c r="N4" s="74">
        <v>12606</v>
      </c>
      <c r="O4" s="74">
        <v>9690901</v>
      </c>
      <c r="P4" s="74">
        <v>7260</v>
      </c>
      <c r="Q4" s="75">
        <f aca="true" t="shared" si="0" ref="Q4:R8">+I4+K4+M4+O4</f>
        <v>45679006</v>
      </c>
      <c r="R4" s="75">
        <f t="shared" si="0"/>
        <v>34361</v>
      </c>
      <c r="S4" s="76" t="e">
        <f aca="true" t="shared" si="1" ref="S4:S13">IF(Q4&lt;&gt;0,R4/G4,"")</f>
        <v>#VALUE!</v>
      </c>
      <c r="T4" s="76">
        <f aca="true" t="shared" si="2" ref="T4:T13">IF(Q4&lt;&gt;0,Q4/R4,"")</f>
        <v>1329.3852332586362</v>
      </c>
      <c r="U4" s="77">
        <v>0</v>
      </c>
      <c r="V4" s="78">
        <f aca="true" t="shared" si="3" ref="V4:V13">IF(U4&lt;&gt;0,-(U4-Q4)/U4,"")</f>
      </c>
      <c r="W4" s="79">
        <v>45679006</v>
      </c>
      <c r="X4" s="80">
        <v>34361</v>
      </c>
      <c r="Y4" s="76">
        <f aca="true" t="shared" si="4" ref="Y4:Y13">W4/X4</f>
        <v>1329.3852332586362</v>
      </c>
    </row>
    <row r="5" spans="1:25" ht="30" customHeight="1">
      <c r="A5" s="40">
        <v>2</v>
      </c>
      <c r="B5" s="41"/>
      <c r="C5" s="69" t="s">
        <v>24</v>
      </c>
      <c r="D5" s="70">
        <v>41676</v>
      </c>
      <c r="E5" s="71" t="s">
        <v>22</v>
      </c>
      <c r="F5" s="72">
        <v>46</v>
      </c>
      <c r="G5" s="72" t="s">
        <v>23</v>
      </c>
      <c r="H5" s="72">
        <v>2</v>
      </c>
      <c r="I5" s="81">
        <v>1498655</v>
      </c>
      <c r="J5" s="82">
        <v>1107</v>
      </c>
      <c r="K5" s="82">
        <v>4714049</v>
      </c>
      <c r="L5" s="82">
        <v>3469</v>
      </c>
      <c r="M5" s="82">
        <v>17689817</v>
      </c>
      <c r="N5" s="82">
        <v>13287</v>
      </c>
      <c r="O5" s="82">
        <v>13670647</v>
      </c>
      <c r="P5" s="82">
        <v>10322</v>
      </c>
      <c r="Q5" s="75">
        <f t="shared" si="0"/>
        <v>37573168</v>
      </c>
      <c r="R5" s="75">
        <f t="shared" si="0"/>
        <v>28185</v>
      </c>
      <c r="S5" s="76" t="e">
        <f t="shared" si="1"/>
        <v>#VALUE!</v>
      </c>
      <c r="T5" s="76">
        <f t="shared" si="2"/>
        <v>1333.0909348944474</v>
      </c>
      <c r="U5" s="77">
        <v>49975608</v>
      </c>
      <c r="V5" s="78">
        <f t="shared" si="3"/>
        <v>-0.24816986718800899</v>
      </c>
      <c r="W5" s="83">
        <v>93000537</v>
      </c>
      <c r="X5" s="84">
        <v>70213</v>
      </c>
      <c r="Y5" s="76">
        <f t="shared" si="4"/>
        <v>1324.5486875649808</v>
      </c>
    </row>
    <row r="6" spans="1:25" ht="30" customHeight="1">
      <c r="A6" s="40">
        <v>3</v>
      </c>
      <c r="B6" s="41"/>
      <c r="C6" s="69" t="s">
        <v>25</v>
      </c>
      <c r="D6" s="70">
        <v>41676</v>
      </c>
      <c r="E6" s="71" t="s">
        <v>26</v>
      </c>
      <c r="F6" s="72">
        <v>47</v>
      </c>
      <c r="G6" s="72" t="s">
        <v>23</v>
      </c>
      <c r="H6" s="72">
        <v>2</v>
      </c>
      <c r="I6" s="85">
        <v>1656270</v>
      </c>
      <c r="J6" s="85">
        <v>1141</v>
      </c>
      <c r="K6" s="85">
        <v>4881416</v>
      </c>
      <c r="L6" s="85">
        <v>3294</v>
      </c>
      <c r="M6" s="85">
        <v>7781423</v>
      </c>
      <c r="N6" s="85">
        <v>5313</v>
      </c>
      <c r="O6" s="85">
        <v>4522471</v>
      </c>
      <c r="P6" s="85">
        <v>2936</v>
      </c>
      <c r="Q6" s="75">
        <f t="shared" si="0"/>
        <v>18841580</v>
      </c>
      <c r="R6" s="75">
        <f t="shared" si="0"/>
        <v>12684</v>
      </c>
      <c r="S6" s="76" t="e">
        <f t="shared" si="1"/>
        <v>#VALUE!</v>
      </c>
      <c r="T6" s="76">
        <f t="shared" si="2"/>
        <v>1485.460422579628</v>
      </c>
      <c r="U6" s="77">
        <v>31256136</v>
      </c>
      <c r="V6" s="78">
        <f t="shared" si="3"/>
        <v>-0.39718780338043064</v>
      </c>
      <c r="W6" s="48">
        <v>57238372</v>
      </c>
      <c r="X6" s="48">
        <v>39706</v>
      </c>
      <c r="Y6" s="76">
        <f t="shared" si="4"/>
        <v>1441.5547272452527</v>
      </c>
    </row>
    <row r="7" spans="1:25" ht="30" customHeight="1">
      <c r="A7" s="40">
        <v>4</v>
      </c>
      <c r="B7" s="41"/>
      <c r="C7" s="69" t="s">
        <v>27</v>
      </c>
      <c r="D7" s="70">
        <v>41634</v>
      </c>
      <c r="E7" s="71" t="s">
        <v>28</v>
      </c>
      <c r="F7" s="72">
        <v>36</v>
      </c>
      <c r="G7" s="72" t="s">
        <v>23</v>
      </c>
      <c r="H7" s="72">
        <v>8</v>
      </c>
      <c r="I7" s="86">
        <v>1555085</v>
      </c>
      <c r="J7" s="86">
        <v>1127</v>
      </c>
      <c r="K7" s="86">
        <v>5532838</v>
      </c>
      <c r="L7" s="86">
        <v>4060</v>
      </c>
      <c r="M7" s="86">
        <v>6975520</v>
      </c>
      <c r="N7" s="86">
        <v>4998</v>
      </c>
      <c r="O7" s="86">
        <v>3670740</v>
      </c>
      <c r="P7" s="86">
        <v>2641</v>
      </c>
      <c r="Q7" s="75">
        <f t="shared" si="0"/>
        <v>17734183</v>
      </c>
      <c r="R7" s="75">
        <f t="shared" si="0"/>
        <v>12826</v>
      </c>
      <c r="S7" s="76" t="e">
        <f t="shared" si="1"/>
        <v>#VALUE!</v>
      </c>
      <c r="T7" s="76">
        <f t="shared" si="2"/>
        <v>1382.6744893185717</v>
      </c>
      <c r="U7" s="77">
        <v>23203711</v>
      </c>
      <c r="V7" s="78">
        <f t="shared" si="3"/>
        <v>-0.23571781255162158</v>
      </c>
      <c r="W7" s="87">
        <v>517063889</v>
      </c>
      <c r="X7" s="87">
        <v>383854</v>
      </c>
      <c r="Y7" s="76">
        <f t="shared" si="4"/>
        <v>1347.0326973276299</v>
      </c>
    </row>
    <row r="8" spans="1:25" ht="30" customHeight="1">
      <c r="A8" s="40">
        <v>5</v>
      </c>
      <c r="B8" s="41"/>
      <c r="C8" s="69" t="s">
        <v>30</v>
      </c>
      <c r="D8" s="70">
        <v>41683</v>
      </c>
      <c r="E8" s="71" t="s">
        <v>31</v>
      </c>
      <c r="F8" s="72">
        <v>32</v>
      </c>
      <c r="G8" s="72">
        <v>32</v>
      </c>
      <c r="H8" s="72">
        <v>1</v>
      </c>
      <c r="I8" s="85">
        <v>1424665</v>
      </c>
      <c r="J8" s="85">
        <v>1089</v>
      </c>
      <c r="K8" s="85">
        <v>6889055</v>
      </c>
      <c r="L8" s="85">
        <v>5457</v>
      </c>
      <c r="M8" s="85">
        <v>4857490</v>
      </c>
      <c r="N8" s="85">
        <v>3813</v>
      </c>
      <c r="O8" s="85">
        <v>2344080</v>
      </c>
      <c r="P8" s="85">
        <v>1780</v>
      </c>
      <c r="Q8" s="75">
        <f>+I8+K8+M8+O8</f>
        <v>15515290</v>
      </c>
      <c r="R8" s="75">
        <f>+J8+L8+N8+P8</f>
        <v>12139</v>
      </c>
      <c r="S8" s="76">
        <f t="shared" si="1"/>
        <v>379.34375</v>
      </c>
      <c r="T8" s="76">
        <f t="shared" si="2"/>
        <v>1278.1357607710684</v>
      </c>
      <c r="U8" s="77">
        <v>0</v>
      </c>
      <c r="V8" s="78">
        <f t="shared" si="3"/>
      </c>
      <c r="W8" s="48">
        <v>15515290</v>
      </c>
      <c r="X8" s="48">
        <v>12139</v>
      </c>
      <c r="Y8" s="76">
        <f t="shared" si="4"/>
        <v>1278.1357607710684</v>
      </c>
    </row>
    <row r="9" spans="1:25" ht="30" customHeight="1">
      <c r="A9" s="40">
        <v>6</v>
      </c>
      <c r="B9" s="41"/>
      <c r="C9" s="69" t="s">
        <v>29</v>
      </c>
      <c r="D9" s="70">
        <v>41662</v>
      </c>
      <c r="E9" s="71" t="s">
        <v>28</v>
      </c>
      <c r="F9" s="72">
        <v>35</v>
      </c>
      <c r="G9" s="72" t="s">
        <v>23</v>
      </c>
      <c r="H9" s="72">
        <v>4</v>
      </c>
      <c r="I9" s="86">
        <v>628870</v>
      </c>
      <c r="J9" s="86">
        <v>548</v>
      </c>
      <c r="K9" s="86">
        <v>1983265</v>
      </c>
      <c r="L9" s="86">
        <v>1463</v>
      </c>
      <c r="M9" s="86">
        <v>6971620</v>
      </c>
      <c r="N9" s="86">
        <v>5100</v>
      </c>
      <c r="O9" s="86">
        <v>5747845</v>
      </c>
      <c r="P9" s="86">
        <v>4271</v>
      </c>
      <c r="Q9" s="75">
        <f aca="true" t="shared" si="5" ref="Q9:R12">+I9+K9+M9+O9</f>
        <v>15331600</v>
      </c>
      <c r="R9" s="75">
        <f t="shared" si="5"/>
        <v>11382</v>
      </c>
      <c r="S9" s="76" t="e">
        <f t="shared" si="1"/>
        <v>#VALUE!</v>
      </c>
      <c r="T9" s="76">
        <f t="shared" si="2"/>
        <v>1347.004041468986</v>
      </c>
      <c r="U9" s="77">
        <v>22757827</v>
      </c>
      <c r="V9" s="78">
        <f t="shared" si="3"/>
        <v>-0.3263152936350206</v>
      </c>
      <c r="W9" s="87">
        <v>104175269</v>
      </c>
      <c r="X9" s="87">
        <v>78323</v>
      </c>
      <c r="Y9" s="76">
        <f t="shared" si="4"/>
        <v>1330.0725074371512</v>
      </c>
    </row>
    <row r="10" spans="1:25" ht="30" customHeight="1">
      <c r="A10" s="40">
        <v>7</v>
      </c>
      <c r="B10" s="41"/>
      <c r="C10" s="69" t="s">
        <v>33</v>
      </c>
      <c r="D10" s="70">
        <v>41683</v>
      </c>
      <c r="E10" s="71" t="s">
        <v>22</v>
      </c>
      <c r="F10" s="72">
        <v>30</v>
      </c>
      <c r="G10" s="72" t="s">
        <v>23</v>
      </c>
      <c r="H10" s="72">
        <v>1</v>
      </c>
      <c r="I10" s="81">
        <v>1517215</v>
      </c>
      <c r="J10" s="82">
        <v>1126</v>
      </c>
      <c r="K10" s="82">
        <v>5197135</v>
      </c>
      <c r="L10" s="82">
        <v>3936</v>
      </c>
      <c r="M10" s="82">
        <v>4766385</v>
      </c>
      <c r="N10" s="82">
        <v>3532</v>
      </c>
      <c r="O10" s="82">
        <v>2718430</v>
      </c>
      <c r="P10" s="82">
        <v>1986</v>
      </c>
      <c r="Q10" s="75">
        <f t="shared" si="5"/>
        <v>14199165</v>
      </c>
      <c r="R10" s="75">
        <f t="shared" si="5"/>
        <v>10580</v>
      </c>
      <c r="S10" s="76" t="e">
        <f t="shared" si="1"/>
        <v>#VALUE!</v>
      </c>
      <c r="T10" s="76">
        <f t="shared" si="2"/>
        <v>1342.0760869565217</v>
      </c>
      <c r="U10" s="77">
        <v>0</v>
      </c>
      <c r="V10" s="78">
        <f t="shared" si="3"/>
      </c>
      <c r="W10" s="83">
        <v>14199165</v>
      </c>
      <c r="X10" s="84">
        <v>10580</v>
      </c>
      <c r="Y10" s="76">
        <f t="shared" si="4"/>
        <v>1342.0760869565217</v>
      </c>
    </row>
    <row r="11" spans="1:25" ht="30" customHeight="1">
      <c r="A11" s="40">
        <v>8</v>
      </c>
      <c r="B11" s="41"/>
      <c r="C11" s="69" t="s">
        <v>32</v>
      </c>
      <c r="D11" s="70">
        <v>41304</v>
      </c>
      <c r="E11" s="71" t="s">
        <v>28</v>
      </c>
      <c r="F11" s="72">
        <v>35</v>
      </c>
      <c r="G11" s="72" t="s">
        <v>23</v>
      </c>
      <c r="H11" s="72">
        <v>3</v>
      </c>
      <c r="I11" s="86">
        <v>652955</v>
      </c>
      <c r="J11" s="86">
        <v>425</v>
      </c>
      <c r="K11" s="86">
        <v>3243111</v>
      </c>
      <c r="L11" s="86">
        <v>2168</v>
      </c>
      <c r="M11" s="86">
        <v>4700180</v>
      </c>
      <c r="N11" s="86">
        <v>3126</v>
      </c>
      <c r="O11" s="86">
        <v>2622862</v>
      </c>
      <c r="P11" s="86">
        <v>1736</v>
      </c>
      <c r="Q11" s="75">
        <f t="shared" si="5"/>
        <v>11219108</v>
      </c>
      <c r="R11" s="75">
        <f t="shared" si="5"/>
        <v>7455</v>
      </c>
      <c r="S11" s="76" t="e">
        <f t="shared" si="1"/>
        <v>#VALUE!</v>
      </c>
      <c r="T11" s="76">
        <f t="shared" si="2"/>
        <v>1504.9105298457412</v>
      </c>
      <c r="U11" s="77">
        <v>16941825</v>
      </c>
      <c r="V11" s="78">
        <f t="shared" si="3"/>
        <v>-0.33778633647791784</v>
      </c>
      <c r="W11" s="87">
        <v>62974251</v>
      </c>
      <c r="X11" s="87">
        <v>43271</v>
      </c>
      <c r="Y11" s="76">
        <f t="shared" si="4"/>
        <v>1455.3454045434587</v>
      </c>
    </row>
    <row r="12" spans="1:25" ht="30" customHeight="1">
      <c r="A12" s="40">
        <v>9</v>
      </c>
      <c r="B12" s="41"/>
      <c r="C12" s="69" t="s">
        <v>34</v>
      </c>
      <c r="D12" s="70">
        <v>41662</v>
      </c>
      <c r="E12" s="71" t="s">
        <v>22</v>
      </c>
      <c r="F12" s="72">
        <v>39</v>
      </c>
      <c r="G12" s="72" t="s">
        <v>23</v>
      </c>
      <c r="H12" s="72">
        <v>4</v>
      </c>
      <c r="I12" s="81">
        <v>782085</v>
      </c>
      <c r="J12" s="82">
        <v>553</v>
      </c>
      <c r="K12" s="82">
        <v>2118495</v>
      </c>
      <c r="L12" s="82">
        <v>1494</v>
      </c>
      <c r="M12" s="82">
        <v>2859441</v>
      </c>
      <c r="N12" s="82">
        <v>1985</v>
      </c>
      <c r="O12" s="82">
        <v>1562010</v>
      </c>
      <c r="P12" s="82">
        <v>1066</v>
      </c>
      <c r="Q12" s="75">
        <f t="shared" si="5"/>
        <v>7322031</v>
      </c>
      <c r="R12" s="75">
        <f t="shared" si="5"/>
        <v>5098</v>
      </c>
      <c r="S12" s="76" t="e">
        <f t="shared" si="1"/>
        <v>#VALUE!</v>
      </c>
      <c r="T12" s="76">
        <f t="shared" si="2"/>
        <v>1436.2555904276187</v>
      </c>
      <c r="U12" s="77">
        <v>12343703</v>
      </c>
      <c r="V12" s="78">
        <f t="shared" si="3"/>
        <v>-0.40682054647620736</v>
      </c>
      <c r="W12" s="83">
        <v>83480825</v>
      </c>
      <c r="X12" s="84">
        <v>61777</v>
      </c>
      <c r="Y12" s="76">
        <f t="shared" si="4"/>
        <v>1351.3253314340288</v>
      </c>
    </row>
    <row r="13" spans="1:25" ht="30" customHeight="1">
      <c r="A13" s="40">
        <v>10</v>
      </c>
      <c r="B13" s="41"/>
      <c r="C13" s="69" t="s">
        <v>35</v>
      </c>
      <c r="D13" s="70">
        <v>41676</v>
      </c>
      <c r="E13" s="71" t="s">
        <v>36</v>
      </c>
      <c r="F13" s="72">
        <v>15</v>
      </c>
      <c r="G13" s="72" t="s">
        <v>23</v>
      </c>
      <c r="H13" s="72">
        <v>2</v>
      </c>
      <c r="I13" s="88"/>
      <c r="J13" s="88"/>
      <c r="K13" s="88"/>
      <c r="L13" s="88"/>
      <c r="M13" s="88"/>
      <c r="N13" s="88"/>
      <c r="O13" s="88"/>
      <c r="P13" s="88"/>
      <c r="Q13" s="89">
        <v>6773595</v>
      </c>
      <c r="R13" s="75">
        <v>4888</v>
      </c>
      <c r="S13" s="76" t="e">
        <f t="shared" si="1"/>
        <v>#VALUE!</v>
      </c>
      <c r="T13" s="76">
        <f t="shared" si="2"/>
        <v>1385.7600245499182</v>
      </c>
      <c r="U13" s="77">
        <v>9344793</v>
      </c>
      <c r="V13" s="78">
        <f t="shared" si="3"/>
        <v>-0.2751476677974568</v>
      </c>
      <c r="W13" s="75">
        <v>18641670</v>
      </c>
      <c r="X13" s="75">
        <v>13414</v>
      </c>
      <c r="Y13" s="76">
        <f t="shared" si="4"/>
        <v>1389.7174593708066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59" t="s">
        <v>17</v>
      </c>
      <c r="C15" s="60"/>
      <c r="D15" s="60"/>
      <c r="E15" s="61"/>
      <c r="F15" s="23"/>
      <c r="G15" s="23">
        <f>SUM(G4:G14)</f>
        <v>32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190188726</v>
      </c>
      <c r="R15" s="27">
        <f>SUM(R4:R14)</f>
        <v>139598</v>
      </c>
      <c r="S15" s="28">
        <f>R15/G15</f>
        <v>4362.4375</v>
      </c>
      <c r="T15" s="49">
        <f>Q15/R15</f>
        <v>1362.4029427355692</v>
      </c>
      <c r="U15" s="54">
        <v>187755106</v>
      </c>
      <c r="V15" s="38">
        <f>IF(U15&lt;&gt;0,-(U15-Q15)/U15,"")</f>
        <v>0.012961671465808232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55" t="s">
        <v>19</v>
      </c>
      <c r="V16" s="55"/>
      <c r="W16" s="55"/>
      <c r="X16" s="55"/>
      <c r="Y16" s="55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56"/>
      <c r="V17" s="56"/>
      <c r="W17" s="56"/>
      <c r="X17" s="56"/>
      <c r="Y17" s="56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56"/>
      <c r="V18" s="56"/>
      <c r="W18" s="56"/>
      <c r="X18" s="56"/>
      <c r="Y18" s="56"/>
    </row>
  </sheetData>
  <sheetProtection/>
  <mergeCells count="15">
    <mergeCell ref="F2:F3"/>
    <mergeCell ref="G2:G3"/>
    <mergeCell ref="H2:H3"/>
    <mergeCell ref="K2:L2"/>
    <mergeCell ref="I2:J2"/>
    <mergeCell ref="U16:Y18"/>
    <mergeCell ref="Q2:T2"/>
    <mergeCell ref="U2:V2"/>
    <mergeCell ref="W2:Y2"/>
    <mergeCell ref="B15:E15"/>
    <mergeCell ref="C2:C3"/>
    <mergeCell ref="D2:D3"/>
    <mergeCell ref="E2:E3"/>
    <mergeCell ref="M2:N2"/>
    <mergeCell ref="O2:P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Andrea Pataki</cp:lastModifiedBy>
  <cp:lastPrinted>2008-10-22T07:58:06Z</cp:lastPrinted>
  <dcterms:created xsi:type="dcterms:W3CDTF">2006-04-04T07:29:08Z</dcterms:created>
  <dcterms:modified xsi:type="dcterms:W3CDTF">2014-02-17T12:09:58Z</dcterms:modified>
  <cp:category/>
  <cp:version/>
  <cp:contentType/>
  <cp:contentStatus/>
</cp:coreProperties>
</file>