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8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<sst xmlns="http://schemas.openxmlformats.org/spreadsheetml/2006/main" count="62" uniqueCount="36">
  <si>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</si>
  <si>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</si>
  <si>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</si>
  <si>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</si>
  <si>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</si>
  <si>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</si>
  <si>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</si>
  <si>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</si>
  <si>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</si>
  <si>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</si>
  <si>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</si>
  <si>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</si>
  <si>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</si>
  <si>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</si>
  <si>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</si>
  <si>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</si>
  <si>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</si>
  <si>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</si>
  <si>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</si>
  <si>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</si>
  <si>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</si>
  <si>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Pompeii</t>
  </si>
  <si>
    <t>Pro Video</t>
  </si>
  <si>
    <t>n/a</t>
  </si>
  <si>
    <t>The Monuments Men</t>
  </si>
  <si>
    <t>InterCom</t>
  </si>
  <si>
    <t>Megdönteni Hajnal Tímeát (local)</t>
  </si>
  <si>
    <t>The Lego Movie</t>
  </si>
  <si>
    <t>The Nut Job</t>
  </si>
  <si>
    <t>The Wolf of Wall Street</t>
  </si>
  <si>
    <t>Winter's Tale</t>
  </si>
  <si>
    <t>RoboCop</t>
  </si>
  <si>
    <t>Forum Hungary</t>
  </si>
  <si>
    <t>Endless Love</t>
  </si>
  <si>
    <t>UIP</t>
  </si>
  <si>
    <t>The Legend of Hercules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</si>
</sst>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8" applyNumberFormat="1" applyFont="1" applyFill="1" applyBorder="1" applyAlignment="1" applyProtection="1">
      <alignment vertical="center"/>
      <protection locked="0"/>
    </xf>
    <xf numFmtId="197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58" applyNumberFormat="1" applyFont="1" applyFill="1" applyBorder="1" applyAlignment="1" applyProtection="1">
      <alignment horizontal="left" vertical="center"/>
      <protection locked="0"/>
    </xf>
    <xf numFmtId="3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47" applyNumberFormat="1" applyFont="1" applyFill="1" applyBorder="1" applyAlignment="1">
      <alignment horizontal="right"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57" applyNumberFormat="1" applyFont="1" applyFill="1" applyBorder="1">
      <alignment/>
      <protection/>
    </xf>
    <xf numFmtId="198" fontId="14" fillId="34" borderId="26" xfId="48" applyNumberFormat="1" applyFont="1" applyFill="1" applyBorder="1" applyAlignment="1">
      <alignment/>
    </xf>
    <xf numFmtId="198" fontId="15" fillId="34" borderId="26" xfId="48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8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" xfId="57"/>
    <cellStyle name="Normál 21" xfId="58"/>
    <cellStyle name="Note" xfId="59"/>
    <cellStyle name="Output" xfId="60"/>
    <cellStyle name="Percent" xfId="61"/>
    <cellStyle name="Százalék 20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0592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6304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8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20-23 FEBRUARY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9" sqref="C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3.574218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7" t="s">
        <v>0</v>
      </c>
      <c r="D2" s="79" t="s">
        <v>1</v>
      </c>
      <c r="E2" s="79" t="s">
        <v>2</v>
      </c>
      <c r="F2" s="68" t="s">
        <v>3</v>
      </c>
      <c r="G2" s="68" t="s">
        <v>4</v>
      </c>
      <c r="H2" s="68" t="s">
        <v>5</v>
      </c>
      <c r="I2" s="70" t="s">
        <v>18</v>
      </c>
      <c r="J2" s="70"/>
      <c r="K2" s="70" t="s">
        <v>6</v>
      </c>
      <c r="L2" s="70"/>
      <c r="M2" s="70" t="s">
        <v>7</v>
      </c>
      <c r="N2" s="70"/>
      <c r="O2" s="70" t="s">
        <v>8</v>
      </c>
      <c r="P2" s="70"/>
      <c r="Q2" s="70" t="s">
        <v>9</v>
      </c>
      <c r="R2" s="70"/>
      <c r="S2" s="70"/>
      <c r="T2" s="70"/>
      <c r="U2" s="70" t="s">
        <v>10</v>
      </c>
      <c r="V2" s="70"/>
      <c r="W2" s="70" t="s">
        <v>11</v>
      </c>
      <c r="X2" s="70"/>
      <c r="Y2" s="73"/>
    </row>
    <row r="3" spans="1:25" ht="30" customHeight="1">
      <c r="A3" s="13"/>
      <c r="B3" s="14"/>
      <c r="C3" s="78"/>
      <c r="D3" s="80"/>
      <c r="E3" s="81"/>
      <c r="F3" s="69"/>
      <c r="G3" s="69"/>
      <c r="H3" s="69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41690</v>
      </c>
      <c r="E4" s="57" t="s">
        <v>22</v>
      </c>
      <c r="F4" s="58">
        <v>35</v>
      </c>
      <c r="G4" s="58" t="s">
        <v>23</v>
      </c>
      <c r="H4" s="58">
        <v>1</v>
      </c>
      <c r="I4" s="59">
        <v>3454446</v>
      </c>
      <c r="J4" s="59">
        <v>2281</v>
      </c>
      <c r="K4" s="59">
        <v>6357947</v>
      </c>
      <c r="L4" s="59">
        <v>4226</v>
      </c>
      <c r="M4" s="59">
        <v>15464991</v>
      </c>
      <c r="N4" s="59">
        <v>10106</v>
      </c>
      <c r="O4" s="59">
        <v>10163768</v>
      </c>
      <c r="P4" s="59">
        <v>6622</v>
      </c>
      <c r="Q4" s="60">
        <f>+I4+K4+M4+O4</f>
        <v>35441152</v>
      </c>
      <c r="R4" s="60">
        <f>+J4+L4+N4+P4</f>
        <v>23235</v>
      </c>
      <c r="S4" s="61" t="e">
        <f aca="true" t="shared" si="0" ref="S4:S13">IF(Q4&lt;&gt;0,R4/G4,"")</f>
        <v>#VALUE!</v>
      </c>
      <c r="T4" s="61">
        <f aca="true" t="shared" si="1" ref="T4:T13">IF(Q4&lt;&gt;0,Q4/R4,"")</f>
        <v>1525.3347105659566</v>
      </c>
      <c r="U4" s="62">
        <v>0</v>
      </c>
      <c r="V4" s="63">
        <f aca="true" t="shared" si="2" ref="V4:V13">IF(U4&lt;&gt;0,-(U4-Q4)/U4,"")</f>
      </c>
      <c r="W4" s="64">
        <v>35441152</v>
      </c>
      <c r="X4" s="64">
        <v>23235</v>
      </c>
      <c r="Y4" s="61">
        <f aca="true" t="shared" si="3" ref="Y4:Y13">W4/X4</f>
        <v>1525.3347105659566</v>
      </c>
    </row>
    <row r="5" spans="1:25" ht="30" customHeight="1">
      <c r="A5" s="40">
        <v>2</v>
      </c>
      <c r="B5" s="41"/>
      <c r="C5" s="55" t="s">
        <v>24</v>
      </c>
      <c r="D5" s="56">
        <v>41690</v>
      </c>
      <c r="E5" s="57" t="s">
        <v>25</v>
      </c>
      <c r="F5" s="58">
        <v>46</v>
      </c>
      <c r="G5" s="58" t="s">
        <v>23</v>
      </c>
      <c r="H5" s="58">
        <v>1</v>
      </c>
      <c r="I5" s="65">
        <v>4039577</v>
      </c>
      <c r="J5" s="65">
        <v>3005</v>
      </c>
      <c r="K5" s="65">
        <v>6363569</v>
      </c>
      <c r="L5" s="65">
        <v>4685</v>
      </c>
      <c r="M5" s="65">
        <v>14106008</v>
      </c>
      <c r="N5" s="65">
        <v>10198</v>
      </c>
      <c r="O5" s="65">
        <v>8712623</v>
      </c>
      <c r="P5" s="65">
        <v>6239</v>
      </c>
      <c r="Q5" s="60">
        <f>+I5+K5+M5+O5</f>
        <v>33221777</v>
      </c>
      <c r="R5" s="60">
        <f>+J5+L5+N5+P5</f>
        <v>24127</v>
      </c>
      <c r="S5" s="61" t="e">
        <f t="shared" si="0"/>
        <v>#VALUE!</v>
      </c>
      <c r="T5" s="61">
        <f t="shared" si="1"/>
        <v>1376.9543250300494</v>
      </c>
      <c r="U5" s="62">
        <v>0</v>
      </c>
      <c r="V5" s="63">
        <f t="shared" si="2"/>
      </c>
      <c r="W5" s="66">
        <v>33221777</v>
      </c>
      <c r="X5" s="66">
        <v>24127</v>
      </c>
      <c r="Y5" s="61">
        <f t="shared" si="3"/>
        <v>1376.9543250300494</v>
      </c>
    </row>
    <row r="6" spans="1:25" ht="30" customHeight="1">
      <c r="A6" s="40">
        <v>3</v>
      </c>
      <c r="B6" s="41"/>
      <c r="C6" s="55" t="s">
        <v>26</v>
      </c>
      <c r="D6" s="56">
        <v>41683</v>
      </c>
      <c r="E6" s="57" t="s">
        <v>25</v>
      </c>
      <c r="F6" s="58">
        <v>53</v>
      </c>
      <c r="G6" s="58" t="s">
        <v>23</v>
      </c>
      <c r="H6" s="58">
        <v>2</v>
      </c>
      <c r="I6" s="65">
        <v>2768305</v>
      </c>
      <c r="J6" s="65">
        <v>2080</v>
      </c>
      <c r="K6" s="65">
        <v>5416344</v>
      </c>
      <c r="L6" s="65">
        <v>3971</v>
      </c>
      <c r="M6" s="65">
        <v>11977075</v>
      </c>
      <c r="N6" s="65">
        <v>8608</v>
      </c>
      <c r="O6" s="65">
        <v>7114612</v>
      </c>
      <c r="P6" s="65">
        <v>5186</v>
      </c>
      <c r="Q6" s="60">
        <f aca="true" t="shared" si="4" ref="Q6:R11">+I6+K6+M6+O6</f>
        <v>27276336</v>
      </c>
      <c r="R6" s="60">
        <f t="shared" si="4"/>
        <v>19845</v>
      </c>
      <c r="S6" s="61" t="e">
        <f t="shared" si="0"/>
        <v>#VALUE!</v>
      </c>
      <c r="T6" s="61">
        <f t="shared" si="1"/>
        <v>1374.4689342403628</v>
      </c>
      <c r="U6" s="62">
        <v>45679006</v>
      </c>
      <c r="V6" s="63">
        <f t="shared" si="2"/>
        <v>-0.4028693181283323</v>
      </c>
      <c r="W6" s="66">
        <v>82492357</v>
      </c>
      <c r="X6" s="66">
        <v>62175</v>
      </c>
      <c r="Y6" s="61">
        <f t="shared" si="3"/>
        <v>1326.7769521511862</v>
      </c>
    </row>
    <row r="7" spans="1:25" ht="30" customHeight="1">
      <c r="A7" s="40">
        <v>4</v>
      </c>
      <c r="B7" s="41"/>
      <c r="C7" s="55" t="s">
        <v>27</v>
      </c>
      <c r="D7" s="56">
        <v>41676</v>
      </c>
      <c r="E7" s="57" t="s">
        <v>25</v>
      </c>
      <c r="F7" s="58">
        <v>46</v>
      </c>
      <c r="G7" s="58" t="s">
        <v>23</v>
      </c>
      <c r="H7" s="58">
        <v>3</v>
      </c>
      <c r="I7" s="65">
        <v>1139600</v>
      </c>
      <c r="J7" s="65">
        <v>847</v>
      </c>
      <c r="K7" s="65">
        <v>3068190</v>
      </c>
      <c r="L7" s="65">
        <v>2339</v>
      </c>
      <c r="M7" s="65">
        <v>12522235</v>
      </c>
      <c r="N7" s="65">
        <v>9124</v>
      </c>
      <c r="O7" s="65">
        <v>9978650</v>
      </c>
      <c r="P7" s="65">
        <v>7366</v>
      </c>
      <c r="Q7" s="60">
        <f t="shared" si="4"/>
        <v>26708675</v>
      </c>
      <c r="R7" s="60">
        <f t="shared" si="4"/>
        <v>19676</v>
      </c>
      <c r="S7" s="61" t="e">
        <f t="shared" si="0"/>
        <v>#VALUE!</v>
      </c>
      <c r="T7" s="61">
        <f t="shared" si="1"/>
        <v>1357.424019109575</v>
      </c>
      <c r="U7" s="62">
        <v>37573168</v>
      </c>
      <c r="V7" s="63">
        <f t="shared" si="2"/>
        <v>-0.2891556282930415</v>
      </c>
      <c r="W7" s="66">
        <v>124325291</v>
      </c>
      <c r="X7" s="66">
        <v>93496</v>
      </c>
      <c r="Y7" s="61">
        <f t="shared" si="3"/>
        <v>1329.7391439205956</v>
      </c>
    </row>
    <row r="8" spans="1:25" ht="30" customHeight="1">
      <c r="A8" s="40">
        <v>5</v>
      </c>
      <c r="B8" s="41"/>
      <c r="C8" s="55" t="s">
        <v>28</v>
      </c>
      <c r="D8" s="56">
        <v>41662</v>
      </c>
      <c r="E8" s="57" t="s">
        <v>22</v>
      </c>
      <c r="F8" s="58">
        <v>35</v>
      </c>
      <c r="G8" s="58" t="s">
        <v>23</v>
      </c>
      <c r="H8" s="58">
        <v>5</v>
      </c>
      <c r="I8" s="59">
        <v>540700</v>
      </c>
      <c r="J8" s="59">
        <v>439</v>
      </c>
      <c r="K8" s="59">
        <v>988640</v>
      </c>
      <c r="L8" s="59">
        <v>704</v>
      </c>
      <c r="M8" s="59">
        <v>6246950</v>
      </c>
      <c r="N8" s="59">
        <v>4635</v>
      </c>
      <c r="O8" s="59">
        <v>5034645</v>
      </c>
      <c r="P8" s="59">
        <v>3795</v>
      </c>
      <c r="Q8" s="60">
        <f t="shared" si="4"/>
        <v>12810935</v>
      </c>
      <c r="R8" s="60">
        <f t="shared" si="4"/>
        <v>9573</v>
      </c>
      <c r="S8" s="61" t="e">
        <f t="shared" si="0"/>
        <v>#VALUE!</v>
      </c>
      <c r="T8" s="61">
        <f t="shared" si="1"/>
        <v>1338.2361851039382</v>
      </c>
      <c r="U8" s="62">
        <v>15331600</v>
      </c>
      <c r="V8" s="63">
        <f t="shared" si="2"/>
        <v>-0.1644097811056902</v>
      </c>
      <c r="W8" s="64">
        <v>118539699</v>
      </c>
      <c r="X8" s="64">
        <v>89097</v>
      </c>
      <c r="Y8" s="61">
        <f t="shared" si="3"/>
        <v>1330.4566820431664</v>
      </c>
    </row>
    <row r="9" spans="1:25" ht="30" customHeight="1">
      <c r="A9" s="40">
        <v>6</v>
      </c>
      <c r="B9" s="41"/>
      <c r="C9" s="55" t="s">
        <v>29</v>
      </c>
      <c r="D9" s="56">
        <v>41634</v>
      </c>
      <c r="E9" s="57" t="s">
        <v>22</v>
      </c>
      <c r="F9" s="58">
        <v>36</v>
      </c>
      <c r="G9" s="58" t="s">
        <v>23</v>
      </c>
      <c r="H9" s="58">
        <v>9</v>
      </c>
      <c r="I9" s="59">
        <v>976870</v>
      </c>
      <c r="J9" s="59">
        <v>678</v>
      </c>
      <c r="K9" s="59">
        <v>2581610</v>
      </c>
      <c r="L9" s="59">
        <v>1947</v>
      </c>
      <c r="M9" s="59">
        <v>5579895</v>
      </c>
      <c r="N9" s="59">
        <v>4012</v>
      </c>
      <c r="O9" s="59">
        <v>2869440</v>
      </c>
      <c r="P9" s="59">
        <v>2059</v>
      </c>
      <c r="Q9" s="60">
        <f t="shared" si="4"/>
        <v>12007815</v>
      </c>
      <c r="R9" s="60">
        <f t="shared" si="4"/>
        <v>8696</v>
      </c>
      <c r="S9" s="61" t="e">
        <f t="shared" si="0"/>
        <v>#VALUE!</v>
      </c>
      <c r="T9" s="61">
        <f t="shared" si="1"/>
        <v>1380.8434912603495</v>
      </c>
      <c r="U9" s="62">
        <v>17734183</v>
      </c>
      <c r="V9" s="63">
        <f t="shared" si="2"/>
        <v>-0.3229000174408937</v>
      </c>
      <c r="W9" s="64">
        <v>532677019</v>
      </c>
      <c r="X9" s="64">
        <v>395345</v>
      </c>
      <c r="Y9" s="61">
        <f t="shared" si="3"/>
        <v>1347.372596086962</v>
      </c>
    </row>
    <row r="10" spans="1:25" ht="30" customHeight="1">
      <c r="A10" s="40">
        <v>7</v>
      </c>
      <c r="B10" s="41"/>
      <c r="C10" s="55" t="s">
        <v>30</v>
      </c>
      <c r="D10" s="56">
        <v>41683</v>
      </c>
      <c r="E10" s="57" t="s">
        <v>25</v>
      </c>
      <c r="F10" s="58">
        <v>30</v>
      </c>
      <c r="G10" s="58" t="s">
        <v>23</v>
      </c>
      <c r="H10" s="58">
        <v>2</v>
      </c>
      <c r="I10" s="65">
        <v>710030</v>
      </c>
      <c r="J10" s="65">
        <v>536</v>
      </c>
      <c r="K10" s="65">
        <v>1577815</v>
      </c>
      <c r="L10" s="65">
        <v>1195</v>
      </c>
      <c r="M10" s="65">
        <v>2974630</v>
      </c>
      <c r="N10" s="65">
        <v>2204</v>
      </c>
      <c r="O10" s="65">
        <v>1769455</v>
      </c>
      <c r="P10" s="65">
        <v>1302</v>
      </c>
      <c r="Q10" s="60">
        <f t="shared" si="4"/>
        <v>7031930</v>
      </c>
      <c r="R10" s="60">
        <f t="shared" si="4"/>
        <v>5237</v>
      </c>
      <c r="S10" s="61" t="e">
        <f t="shared" si="0"/>
        <v>#VALUE!</v>
      </c>
      <c r="T10" s="61">
        <f t="shared" si="1"/>
        <v>1342.7401183883903</v>
      </c>
      <c r="U10" s="62">
        <v>14199165</v>
      </c>
      <c r="V10" s="63">
        <f t="shared" si="2"/>
        <v>-0.5047645407317966</v>
      </c>
      <c r="W10" s="66">
        <v>24345880</v>
      </c>
      <c r="X10" s="66">
        <v>18291</v>
      </c>
      <c r="Y10" s="61">
        <f t="shared" si="3"/>
        <v>1331.0305614783226</v>
      </c>
    </row>
    <row r="11" spans="1:25" ht="30" customHeight="1">
      <c r="A11" s="40">
        <v>8</v>
      </c>
      <c r="B11" s="41"/>
      <c r="C11" s="55" t="s">
        <v>31</v>
      </c>
      <c r="D11" s="56">
        <v>41676</v>
      </c>
      <c r="E11" s="57" t="s">
        <v>32</v>
      </c>
      <c r="F11" s="58">
        <v>47</v>
      </c>
      <c r="G11" s="58" t="s">
        <v>23</v>
      </c>
      <c r="H11" s="58">
        <v>3</v>
      </c>
      <c r="I11" s="67">
        <v>665735</v>
      </c>
      <c r="J11" s="67">
        <v>534</v>
      </c>
      <c r="K11" s="67">
        <v>1306035</v>
      </c>
      <c r="L11" s="67">
        <v>978</v>
      </c>
      <c r="M11" s="67">
        <v>2866800</v>
      </c>
      <c r="N11" s="67">
        <v>2097</v>
      </c>
      <c r="O11" s="67">
        <v>1797464</v>
      </c>
      <c r="P11" s="67">
        <v>1302</v>
      </c>
      <c r="Q11" s="60">
        <f t="shared" si="4"/>
        <v>6636034</v>
      </c>
      <c r="R11" s="60">
        <f t="shared" si="4"/>
        <v>4911</v>
      </c>
      <c r="S11" s="61" t="e">
        <f t="shared" si="0"/>
        <v>#VALUE!</v>
      </c>
      <c r="T11" s="61">
        <f t="shared" si="1"/>
        <v>1351.2592140093668</v>
      </c>
      <c r="U11" s="62">
        <v>18841580</v>
      </c>
      <c r="V11" s="63">
        <f t="shared" si="2"/>
        <v>-0.6477984330401166</v>
      </c>
      <c r="W11" s="48">
        <v>67360588</v>
      </c>
      <c r="X11" s="48">
        <v>47290</v>
      </c>
      <c r="Y11" s="61">
        <f t="shared" si="3"/>
        <v>1424.4150560372173</v>
      </c>
    </row>
    <row r="12" spans="1:25" ht="30" customHeight="1">
      <c r="A12" s="40">
        <v>9</v>
      </c>
      <c r="B12" s="41"/>
      <c r="C12" s="55" t="s">
        <v>33</v>
      </c>
      <c r="D12" s="56">
        <v>41683</v>
      </c>
      <c r="E12" s="57" t="s">
        <v>34</v>
      </c>
      <c r="F12" s="58">
        <v>32</v>
      </c>
      <c r="G12" s="58">
        <v>32</v>
      </c>
      <c r="H12" s="58">
        <v>2</v>
      </c>
      <c r="I12" s="67">
        <v>487750</v>
      </c>
      <c r="J12" s="67">
        <v>393</v>
      </c>
      <c r="K12" s="67">
        <v>1091820</v>
      </c>
      <c r="L12" s="67">
        <v>870</v>
      </c>
      <c r="M12" s="67">
        <v>2174274</v>
      </c>
      <c r="N12" s="67">
        <v>1689</v>
      </c>
      <c r="O12" s="67">
        <v>1190395</v>
      </c>
      <c r="P12" s="67">
        <v>885</v>
      </c>
      <c r="Q12" s="60">
        <f>+I12+K12+M12+O12</f>
        <v>4944239</v>
      </c>
      <c r="R12" s="60">
        <f>+J12+L12+N12+P12</f>
        <v>3837</v>
      </c>
      <c r="S12" s="61">
        <f t="shared" si="0"/>
        <v>119.90625</v>
      </c>
      <c r="T12" s="61">
        <f t="shared" si="1"/>
        <v>1288.5689340630702</v>
      </c>
      <c r="U12" s="62">
        <v>15461290</v>
      </c>
      <c r="V12" s="63">
        <f t="shared" si="2"/>
        <v>-0.6802182094766995</v>
      </c>
      <c r="W12" s="48">
        <v>22571699</v>
      </c>
      <c r="X12" s="48">
        <v>17741</v>
      </c>
      <c r="Y12" s="61">
        <f t="shared" si="3"/>
        <v>1272.2901189335437</v>
      </c>
    </row>
    <row r="13" spans="1:25" ht="30" customHeight="1">
      <c r="A13" s="40">
        <v>10</v>
      </c>
      <c r="B13" s="41"/>
      <c r="C13" s="55" t="s">
        <v>35</v>
      </c>
      <c r="D13" s="56">
        <v>41304</v>
      </c>
      <c r="E13" s="57" t="s">
        <v>22</v>
      </c>
      <c r="F13" s="58">
        <v>35</v>
      </c>
      <c r="G13" s="58" t="s">
        <v>23</v>
      </c>
      <c r="H13" s="58">
        <v>4</v>
      </c>
      <c r="I13" s="59">
        <v>320440</v>
      </c>
      <c r="J13" s="59">
        <v>212</v>
      </c>
      <c r="K13" s="59">
        <v>799409</v>
      </c>
      <c r="L13" s="59">
        <v>545</v>
      </c>
      <c r="M13" s="59">
        <v>2333110</v>
      </c>
      <c r="N13" s="59">
        <v>1531</v>
      </c>
      <c r="O13" s="59">
        <v>1273980</v>
      </c>
      <c r="P13" s="59">
        <v>838</v>
      </c>
      <c r="Q13" s="60">
        <f>+I13+K13+M13+O13</f>
        <v>4726939</v>
      </c>
      <c r="R13" s="60">
        <f>+J13+L13+N13+P13</f>
        <v>3126</v>
      </c>
      <c r="S13" s="61" t="e">
        <f t="shared" si="0"/>
        <v>#VALUE!</v>
      </c>
      <c r="T13" s="61">
        <f t="shared" si="1"/>
        <v>1512.1365962891875</v>
      </c>
      <c r="U13" s="62">
        <v>11219108</v>
      </c>
      <c r="V13" s="63">
        <f t="shared" si="2"/>
        <v>-0.5786706928928753</v>
      </c>
      <c r="W13" s="64">
        <v>69522135</v>
      </c>
      <c r="X13" s="64">
        <v>47693</v>
      </c>
      <c r="Y13" s="61">
        <f t="shared" si="3"/>
        <v>1457.7010253076971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4" t="s">
        <v>17</v>
      </c>
      <c r="C15" s="75"/>
      <c r="D15" s="75"/>
      <c r="E15" s="76"/>
      <c r="F15" s="23"/>
      <c r="G15" s="23">
        <f>SUM(G4:G14)</f>
        <v>32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170805832</v>
      </c>
      <c r="R15" s="27">
        <f>SUM(R4:R14)</f>
        <v>122263</v>
      </c>
      <c r="S15" s="28">
        <f>R15/G15</f>
        <v>3820.71875</v>
      </c>
      <c r="T15" s="49">
        <f>Q15/R15</f>
        <v>1397.036159753973</v>
      </c>
      <c r="U15" s="54">
        <v>190188726</v>
      </c>
      <c r="V15" s="38">
        <f>IF(U15&lt;&gt;0,-(U15-Q15)/U15,"")</f>
        <v>-0.10191400093820493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1" t="s">
        <v>19</v>
      </c>
      <c r="V16" s="71"/>
      <c r="W16" s="71"/>
      <c r="X16" s="71"/>
      <c r="Y16" s="71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2"/>
      <c r="V17" s="72"/>
      <c r="W17" s="72"/>
      <c r="X17" s="72"/>
      <c r="Y17" s="72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2"/>
      <c r="V18" s="72"/>
      <c r="W18" s="72"/>
      <c r="X18" s="72"/>
      <c r="Y18" s="72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Bolek</cp:lastModifiedBy>
  <cp:lastPrinted>2008-10-22T07:58:06Z</cp:lastPrinted>
  <dcterms:created xsi:type="dcterms:W3CDTF">2006-04-04T07:29:08Z</dcterms:created>
  <dcterms:modified xsi:type="dcterms:W3CDTF">2014-02-24T15:17:05Z</dcterms:modified>
  <cp:category/>
  <cp:version/>
  <cp:contentType/>
  <cp:contentStatus/>
</cp:coreProperties>
</file>