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3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<sst xmlns="http://schemas.openxmlformats.org/spreadsheetml/2006/main" count="64" uniqueCount="38">
  <si>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</si>
  <si>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</si>
  <si>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</si>
  <si>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</si>
  <si>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</si>
  <si>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</si>
  <si>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</si>
  <si>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</si>
  <si>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</si>
  <si>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</si>
  <si>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</si>
  <si>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</si>
  <si>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</si>
  <si>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</si>
  <si>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</si>
  <si>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</si>
  <si>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</si>
  <si>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</si>
  <si>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</si>
  <si>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</si>
  <si>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</si>
  <si>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Noah</t>
  </si>
  <si>
    <t>UIP</t>
  </si>
  <si>
    <t>The Grand Budapest Hotel</t>
  </si>
  <si>
    <t>InterCom</t>
  </si>
  <si>
    <t>n/a</t>
  </si>
  <si>
    <t>Divergent</t>
  </si>
  <si>
    <t>Pro Video</t>
  </si>
  <si>
    <t>Mr. Peabody &amp; Sherman</t>
  </si>
  <si>
    <t>32+48</t>
  </si>
  <si>
    <t>Need for Speed</t>
  </si>
  <si>
    <t>300: Rise of an Empire</t>
  </si>
  <si>
    <t>28+43+4+1</t>
  </si>
  <si>
    <t>Ride Along</t>
  </si>
  <si>
    <t>Non-Stop</t>
  </si>
  <si>
    <t>Better Living Through Chemistry</t>
  </si>
  <si>
    <t>Big Bang Media</t>
  </si>
  <si>
    <t>The Lego Movie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</si>
</sst>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78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495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7109375" style="0" customWidth="1"/>
    <col min="4" max="4" width="11.421875" style="0" customWidth="1"/>
    <col min="5" max="5" width="16.00390625" style="0" customWidth="1"/>
    <col min="6" max="6" width="11.28125" style="0" customWidth="1"/>
    <col min="7" max="7" width="6.7109375" style="0" customWidth="1"/>
    <col min="8" max="8" width="9.0039062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1" t="s">
        <v>3</v>
      </c>
      <c r="G2" s="71" t="s">
        <v>4</v>
      </c>
      <c r="H2" s="71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41725</v>
      </c>
      <c r="E4" s="57" t="s">
        <v>22</v>
      </c>
      <c r="F4" s="58">
        <v>52</v>
      </c>
      <c r="G4" s="58">
        <v>52</v>
      </c>
      <c r="H4" s="58">
        <v>1</v>
      </c>
      <c r="I4" s="59">
        <v>10062071</v>
      </c>
      <c r="J4" s="59">
        <v>6982</v>
      </c>
      <c r="K4" s="59">
        <v>13672886</v>
      </c>
      <c r="L4" s="59">
        <v>9569</v>
      </c>
      <c r="M4" s="59">
        <v>25884145</v>
      </c>
      <c r="N4" s="59">
        <v>17801</v>
      </c>
      <c r="O4" s="59">
        <v>16598501</v>
      </c>
      <c r="P4" s="59">
        <v>11415</v>
      </c>
      <c r="Q4" s="60">
        <f aca="true" t="shared" si="0" ref="Q4:R13">+I4+K4+M4+O4</f>
        <v>66217603</v>
      </c>
      <c r="R4" s="60">
        <f t="shared" si="0"/>
        <v>45767</v>
      </c>
      <c r="S4" s="61">
        <f aca="true" t="shared" si="1" ref="S4:S13">IF(Q4&lt;&gt;0,R4/G4,"")</f>
        <v>880.1346153846154</v>
      </c>
      <c r="T4" s="61">
        <f aca="true" t="shared" si="2" ref="T4:T13">IF(Q4&lt;&gt;0,Q4/R4,"")</f>
        <v>1446.8416763169969</v>
      </c>
      <c r="U4" s="62">
        <v>0</v>
      </c>
      <c r="V4" s="63">
        <f aca="true" t="shared" si="3" ref="V4:V13">IF(U4&lt;&gt;0,-(U4-Q4)/U4,"")</f>
      </c>
      <c r="W4" s="48">
        <v>66217603</v>
      </c>
      <c r="X4" s="48">
        <v>45767</v>
      </c>
      <c r="Y4" s="64">
        <f aca="true" t="shared" si="4" ref="Y4:Y13">W4/X4</f>
        <v>1446.8416763169969</v>
      </c>
    </row>
    <row r="5" spans="1:25" ht="30" customHeight="1">
      <c r="A5" s="40">
        <v>2</v>
      </c>
      <c r="B5" s="41"/>
      <c r="C5" s="55" t="s">
        <v>23</v>
      </c>
      <c r="D5" s="56">
        <v>41718</v>
      </c>
      <c r="E5" s="57" t="s">
        <v>24</v>
      </c>
      <c r="F5" s="58">
        <v>27</v>
      </c>
      <c r="G5" s="58" t="s">
        <v>25</v>
      </c>
      <c r="H5" s="58">
        <v>2</v>
      </c>
      <c r="I5" s="65">
        <v>2287914</v>
      </c>
      <c r="J5" s="66">
        <v>1704</v>
      </c>
      <c r="K5" s="66">
        <v>3851768</v>
      </c>
      <c r="L5" s="66">
        <v>2782</v>
      </c>
      <c r="M5" s="66">
        <v>5379517</v>
      </c>
      <c r="N5" s="66">
        <v>3815</v>
      </c>
      <c r="O5" s="66">
        <v>3054694</v>
      </c>
      <c r="P5" s="66">
        <v>2173</v>
      </c>
      <c r="Q5" s="60">
        <f t="shared" si="0"/>
        <v>14573893</v>
      </c>
      <c r="R5" s="60">
        <f t="shared" si="0"/>
        <v>10474</v>
      </c>
      <c r="S5" s="61" t="e">
        <f t="shared" si="1"/>
        <v>#VALUE!</v>
      </c>
      <c r="T5" s="61">
        <f t="shared" si="2"/>
        <v>1391.4352682833683</v>
      </c>
      <c r="U5" s="62">
        <v>20526501</v>
      </c>
      <c r="V5" s="63">
        <f t="shared" si="3"/>
        <v>-0.2899962346237189</v>
      </c>
      <c r="W5" s="67">
        <v>43898580</v>
      </c>
      <c r="X5" s="68">
        <v>32493</v>
      </c>
      <c r="Y5" s="64">
        <f t="shared" si="4"/>
        <v>1351.0165266365063</v>
      </c>
    </row>
    <row r="6" spans="1:25" ht="30" customHeight="1">
      <c r="A6" s="40">
        <v>3</v>
      </c>
      <c r="B6" s="41"/>
      <c r="C6" s="55" t="s">
        <v>26</v>
      </c>
      <c r="D6" s="56">
        <v>41718</v>
      </c>
      <c r="E6" s="57" t="s">
        <v>27</v>
      </c>
      <c r="F6" s="58">
        <v>32</v>
      </c>
      <c r="G6" s="58" t="s">
        <v>25</v>
      </c>
      <c r="H6" s="58">
        <v>2</v>
      </c>
      <c r="I6" s="69">
        <v>1548095</v>
      </c>
      <c r="J6" s="69">
        <v>1166</v>
      </c>
      <c r="K6" s="69">
        <v>3480204</v>
      </c>
      <c r="L6" s="69">
        <v>2682</v>
      </c>
      <c r="M6" s="69">
        <v>5934562</v>
      </c>
      <c r="N6" s="69">
        <v>4462</v>
      </c>
      <c r="O6" s="69">
        <v>3181530</v>
      </c>
      <c r="P6" s="69">
        <v>2320</v>
      </c>
      <c r="Q6" s="60">
        <f t="shared" si="0"/>
        <v>14144391</v>
      </c>
      <c r="R6" s="60">
        <f t="shared" si="0"/>
        <v>10630</v>
      </c>
      <c r="S6" s="61" t="e">
        <f t="shared" si="1"/>
        <v>#VALUE!</v>
      </c>
      <c r="T6" s="61">
        <f t="shared" si="2"/>
        <v>1330.6106302916276</v>
      </c>
      <c r="U6" s="62">
        <v>20225370</v>
      </c>
      <c r="V6" s="63">
        <f t="shared" si="3"/>
        <v>-0.3006609520616928</v>
      </c>
      <c r="W6" s="70">
        <v>39672182</v>
      </c>
      <c r="X6" s="70">
        <v>30222</v>
      </c>
      <c r="Y6" s="64">
        <f t="shared" si="4"/>
        <v>1312.6921447951822</v>
      </c>
    </row>
    <row r="7" spans="1:25" ht="30" customHeight="1">
      <c r="A7" s="40">
        <v>4</v>
      </c>
      <c r="B7" s="41"/>
      <c r="C7" s="55" t="s">
        <v>28</v>
      </c>
      <c r="D7" s="56">
        <v>41711</v>
      </c>
      <c r="E7" s="57" t="s">
        <v>24</v>
      </c>
      <c r="F7" s="58" t="s">
        <v>29</v>
      </c>
      <c r="G7" s="58" t="s">
        <v>25</v>
      </c>
      <c r="H7" s="58">
        <v>3</v>
      </c>
      <c r="I7" s="65">
        <v>619470</v>
      </c>
      <c r="J7" s="66">
        <v>529</v>
      </c>
      <c r="K7" s="66">
        <v>1481365</v>
      </c>
      <c r="L7" s="66">
        <v>1183</v>
      </c>
      <c r="M7" s="66">
        <v>4568120</v>
      </c>
      <c r="N7" s="66">
        <v>3431</v>
      </c>
      <c r="O7" s="66">
        <v>3561009</v>
      </c>
      <c r="P7" s="66">
        <v>2757</v>
      </c>
      <c r="Q7" s="60">
        <f t="shared" si="0"/>
        <v>10229964</v>
      </c>
      <c r="R7" s="60">
        <f t="shared" si="0"/>
        <v>7900</v>
      </c>
      <c r="S7" s="61" t="e">
        <f t="shared" si="1"/>
        <v>#VALUE!</v>
      </c>
      <c r="T7" s="61">
        <f t="shared" si="2"/>
        <v>1294.9321518987342</v>
      </c>
      <c r="U7" s="62">
        <v>16004989</v>
      </c>
      <c r="V7" s="63">
        <f t="shared" si="3"/>
        <v>-0.3608265522706701</v>
      </c>
      <c r="W7" s="67">
        <v>60561650</v>
      </c>
      <c r="X7" s="68">
        <v>45716</v>
      </c>
      <c r="Y7" s="64">
        <f t="shared" si="4"/>
        <v>1324.7364161343949</v>
      </c>
    </row>
    <row r="8" spans="1:25" ht="30" customHeight="1">
      <c r="A8" s="40">
        <v>5</v>
      </c>
      <c r="B8" s="41"/>
      <c r="C8" s="55" t="s">
        <v>30</v>
      </c>
      <c r="D8" s="56">
        <v>41711</v>
      </c>
      <c r="E8" s="57" t="s">
        <v>27</v>
      </c>
      <c r="F8" s="58">
        <v>36</v>
      </c>
      <c r="G8" s="58" t="s">
        <v>25</v>
      </c>
      <c r="H8" s="58">
        <v>3</v>
      </c>
      <c r="I8" s="69">
        <v>801900</v>
      </c>
      <c r="J8" s="69">
        <v>576</v>
      </c>
      <c r="K8" s="69">
        <v>1779795</v>
      </c>
      <c r="L8" s="69">
        <v>1260</v>
      </c>
      <c r="M8" s="69">
        <v>4431880</v>
      </c>
      <c r="N8" s="69">
        <v>3087</v>
      </c>
      <c r="O8" s="69">
        <v>2146078</v>
      </c>
      <c r="P8" s="69">
        <v>1476</v>
      </c>
      <c r="Q8" s="60">
        <f t="shared" si="0"/>
        <v>9159653</v>
      </c>
      <c r="R8" s="60">
        <f t="shared" si="0"/>
        <v>6399</v>
      </c>
      <c r="S8" s="61" t="e">
        <f t="shared" si="1"/>
        <v>#VALUE!</v>
      </c>
      <c r="T8" s="61">
        <f t="shared" si="2"/>
        <v>1431.419440537584</v>
      </c>
      <c r="U8" s="62">
        <v>19496135</v>
      </c>
      <c r="V8" s="63">
        <f t="shared" si="3"/>
        <v>-0.530181084609847</v>
      </c>
      <c r="W8" s="70">
        <v>78735512</v>
      </c>
      <c r="X8" s="70">
        <v>54910</v>
      </c>
      <c r="Y8" s="64">
        <f t="shared" si="4"/>
        <v>1433.901147331998</v>
      </c>
    </row>
    <row r="9" spans="1:25" ht="30" customHeight="1">
      <c r="A9" s="40">
        <v>6</v>
      </c>
      <c r="B9" s="41"/>
      <c r="C9" s="55" t="s">
        <v>31</v>
      </c>
      <c r="D9" s="56">
        <v>41704</v>
      </c>
      <c r="E9" s="57" t="s">
        <v>24</v>
      </c>
      <c r="F9" s="58" t="s">
        <v>32</v>
      </c>
      <c r="G9" s="58" t="s">
        <v>25</v>
      </c>
      <c r="H9" s="58">
        <v>4</v>
      </c>
      <c r="I9" s="65">
        <v>890520</v>
      </c>
      <c r="J9" s="66">
        <v>613</v>
      </c>
      <c r="K9" s="66">
        <v>1861605</v>
      </c>
      <c r="L9" s="66">
        <v>1310</v>
      </c>
      <c r="M9" s="66">
        <v>3710677</v>
      </c>
      <c r="N9" s="66">
        <v>2531</v>
      </c>
      <c r="O9" s="66">
        <v>1757445</v>
      </c>
      <c r="P9" s="66">
        <v>1174</v>
      </c>
      <c r="Q9" s="60">
        <f t="shared" si="0"/>
        <v>8220247</v>
      </c>
      <c r="R9" s="60">
        <f t="shared" si="0"/>
        <v>5628</v>
      </c>
      <c r="S9" s="61" t="e">
        <f t="shared" si="1"/>
        <v>#VALUE!</v>
      </c>
      <c r="T9" s="61">
        <f t="shared" si="2"/>
        <v>1460.5982587064677</v>
      </c>
      <c r="U9" s="62">
        <v>20839561</v>
      </c>
      <c r="V9" s="63">
        <f t="shared" si="3"/>
        <v>-0.605546057328175</v>
      </c>
      <c r="W9" s="67">
        <v>192703475</v>
      </c>
      <c r="X9" s="68">
        <v>130691</v>
      </c>
      <c r="Y9" s="64">
        <f t="shared" si="4"/>
        <v>1474.4969049131157</v>
      </c>
    </row>
    <row r="10" spans="1:25" ht="30" customHeight="1">
      <c r="A10" s="40">
        <v>7</v>
      </c>
      <c r="B10" s="41"/>
      <c r="C10" s="55" t="s">
        <v>33</v>
      </c>
      <c r="D10" s="56">
        <v>41718</v>
      </c>
      <c r="E10" s="57" t="s">
        <v>22</v>
      </c>
      <c r="F10" s="58">
        <v>26</v>
      </c>
      <c r="G10" s="58" t="s">
        <v>25</v>
      </c>
      <c r="H10" s="58">
        <v>2</v>
      </c>
      <c r="I10" s="59">
        <v>716480</v>
      </c>
      <c r="J10" s="59">
        <v>541</v>
      </c>
      <c r="K10" s="59">
        <v>1837515</v>
      </c>
      <c r="L10" s="59">
        <v>1444</v>
      </c>
      <c r="M10" s="59">
        <v>3222122</v>
      </c>
      <c r="N10" s="59">
        <v>2456</v>
      </c>
      <c r="O10" s="59">
        <v>1724526</v>
      </c>
      <c r="P10" s="59">
        <v>1295</v>
      </c>
      <c r="Q10" s="60">
        <f t="shared" si="0"/>
        <v>7500643</v>
      </c>
      <c r="R10" s="60">
        <f t="shared" si="0"/>
        <v>5736</v>
      </c>
      <c r="S10" s="61" t="e">
        <f t="shared" si="1"/>
        <v>#VALUE!</v>
      </c>
      <c r="T10" s="61">
        <f t="shared" si="2"/>
        <v>1307.643479776848</v>
      </c>
      <c r="U10" s="62">
        <v>12616090</v>
      </c>
      <c r="V10" s="63">
        <f t="shared" si="3"/>
        <v>-0.4054700782889152</v>
      </c>
      <c r="W10" s="48">
        <v>23152283</v>
      </c>
      <c r="X10" s="48">
        <v>17496</v>
      </c>
      <c r="Y10" s="64">
        <f t="shared" si="4"/>
        <v>1323.2900663008688</v>
      </c>
    </row>
    <row r="11" spans="1:25" ht="30" customHeight="1">
      <c r="A11" s="40">
        <v>8</v>
      </c>
      <c r="B11" s="41"/>
      <c r="C11" s="55" t="s">
        <v>34</v>
      </c>
      <c r="D11" s="56">
        <v>41697</v>
      </c>
      <c r="E11" s="57" t="s">
        <v>27</v>
      </c>
      <c r="F11" s="58">
        <v>32</v>
      </c>
      <c r="G11" s="58" t="s">
        <v>25</v>
      </c>
      <c r="H11" s="58">
        <v>5</v>
      </c>
      <c r="I11" s="69">
        <v>567815</v>
      </c>
      <c r="J11" s="69">
        <v>389</v>
      </c>
      <c r="K11" s="69">
        <v>1235970</v>
      </c>
      <c r="L11" s="69">
        <v>893</v>
      </c>
      <c r="M11" s="69">
        <v>2467430</v>
      </c>
      <c r="N11" s="69">
        <v>1740</v>
      </c>
      <c r="O11" s="69">
        <v>1072320</v>
      </c>
      <c r="P11" s="69">
        <v>756</v>
      </c>
      <c r="Q11" s="60">
        <f t="shared" si="0"/>
        <v>5343535</v>
      </c>
      <c r="R11" s="60">
        <f t="shared" si="0"/>
        <v>3778</v>
      </c>
      <c r="S11" s="61" t="e">
        <f t="shared" si="1"/>
        <v>#VALUE!</v>
      </c>
      <c r="T11" s="61">
        <f t="shared" si="2"/>
        <v>1414.3819481206988</v>
      </c>
      <c r="U11" s="62">
        <v>9525181</v>
      </c>
      <c r="V11" s="63">
        <f t="shared" si="3"/>
        <v>-0.4390096104210513</v>
      </c>
      <c r="W11" s="70">
        <v>134044774</v>
      </c>
      <c r="X11" s="70">
        <v>97789</v>
      </c>
      <c r="Y11" s="64">
        <f t="shared" si="4"/>
        <v>1370.755136058248</v>
      </c>
    </row>
    <row r="12" spans="1:25" ht="30" customHeight="1">
      <c r="A12" s="40">
        <v>9</v>
      </c>
      <c r="B12" s="41"/>
      <c r="C12" s="55" t="s">
        <v>35</v>
      </c>
      <c r="D12" s="56">
        <v>41725</v>
      </c>
      <c r="E12" s="57" t="s">
        <v>36</v>
      </c>
      <c r="F12" s="58">
        <v>25</v>
      </c>
      <c r="G12" s="58" t="s">
        <v>25</v>
      </c>
      <c r="H12" s="58">
        <v>1</v>
      </c>
      <c r="I12" s="59">
        <v>779162</v>
      </c>
      <c r="J12" s="59">
        <v>570</v>
      </c>
      <c r="K12" s="59">
        <v>1358165</v>
      </c>
      <c r="L12" s="59">
        <v>989</v>
      </c>
      <c r="M12" s="59">
        <v>1967860</v>
      </c>
      <c r="N12" s="59">
        <v>1407</v>
      </c>
      <c r="O12" s="59">
        <v>968920</v>
      </c>
      <c r="P12" s="59">
        <v>699</v>
      </c>
      <c r="Q12" s="60">
        <f t="shared" si="0"/>
        <v>5074107</v>
      </c>
      <c r="R12" s="60">
        <f t="shared" si="0"/>
        <v>3665</v>
      </c>
      <c r="S12" s="61" t="e">
        <f t="shared" si="1"/>
        <v>#VALUE!</v>
      </c>
      <c r="T12" s="61">
        <f t="shared" si="2"/>
        <v>1384.4766712141882</v>
      </c>
      <c r="U12" s="62">
        <v>0</v>
      </c>
      <c r="V12" s="63">
        <f t="shared" si="3"/>
      </c>
      <c r="W12" s="48">
        <v>5186437</v>
      </c>
      <c r="X12" s="48">
        <v>3738</v>
      </c>
      <c r="Y12" s="64">
        <f t="shared" si="4"/>
        <v>1387.4898341359014</v>
      </c>
    </row>
    <row r="13" spans="1:25" ht="30" customHeight="1">
      <c r="A13" s="40">
        <v>10</v>
      </c>
      <c r="B13" s="41"/>
      <c r="C13" s="55" t="s">
        <v>37</v>
      </c>
      <c r="D13" s="56">
        <v>41676</v>
      </c>
      <c r="E13" s="57" t="s">
        <v>24</v>
      </c>
      <c r="F13" s="58">
        <v>46</v>
      </c>
      <c r="G13" s="58" t="s">
        <v>25</v>
      </c>
      <c r="H13" s="58">
        <v>8</v>
      </c>
      <c r="I13" s="65">
        <v>271210</v>
      </c>
      <c r="J13" s="66">
        <v>346</v>
      </c>
      <c r="K13" s="66">
        <v>325210</v>
      </c>
      <c r="L13" s="66">
        <v>280</v>
      </c>
      <c r="M13" s="66">
        <v>1449950</v>
      </c>
      <c r="N13" s="66">
        <v>1088</v>
      </c>
      <c r="O13" s="66">
        <v>1083910</v>
      </c>
      <c r="P13" s="66">
        <v>814</v>
      </c>
      <c r="Q13" s="60">
        <f t="shared" si="0"/>
        <v>3130280</v>
      </c>
      <c r="R13" s="60">
        <f t="shared" si="0"/>
        <v>2528</v>
      </c>
      <c r="S13" s="61" t="e">
        <f t="shared" si="1"/>
        <v>#VALUE!</v>
      </c>
      <c r="T13" s="61">
        <f t="shared" si="2"/>
        <v>1238.243670886076</v>
      </c>
      <c r="U13" s="62">
        <v>3941235</v>
      </c>
      <c r="V13" s="63">
        <f t="shared" si="3"/>
        <v>-0.20576164577854403</v>
      </c>
      <c r="W13" s="67">
        <v>177515241</v>
      </c>
      <c r="X13" s="68">
        <v>133603</v>
      </c>
      <c r="Y13" s="64">
        <f t="shared" si="4"/>
        <v>1328.6770581498918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143594316</v>
      </c>
      <c r="R15" s="27">
        <f>SUM(R4:R14)</f>
        <v>102505</v>
      </c>
      <c r="S15" s="28">
        <f>R15/G15</f>
        <v>1971.25</v>
      </c>
      <c r="T15" s="49">
        <f>Q15/R15</f>
        <v>1400.8518218623483</v>
      </c>
      <c r="U15" s="54">
        <v>133555394</v>
      </c>
      <c r="V15" s="38">
        <f>IF(U15&lt;&gt;0,-(U15-Q15)/U15,"")</f>
        <v>0.07516672819669118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2014-04-01T08:17:24Z</dcterms:modified>
  <cp:category/>
  <cp:version/>
  <cp:contentType/>
  <cp:contentStatus/>
</cp:coreProperties>
</file>