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4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<sst xmlns="http://schemas.openxmlformats.org/spreadsheetml/2006/main" count="64" uniqueCount="39">
  <si>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</si>
  <si>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</si>
  <si>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</si>
  <si>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</si>
  <si>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</si>
  <si>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</si>
  <si>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</si>
  <si>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</si>
  <si>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</si>
  <si>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</si>
  <si>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</si>
  <si>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</si>
  <si>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</si>
  <si>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</si>
  <si>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</si>
  <si>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</si>
  <si>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</si>
  <si>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</si>
  <si>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</si>
  <si>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</si>
  <si>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</si>
  <si>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Noah</t>
  </si>
  <si>
    <t>UIP</t>
  </si>
  <si>
    <t>Divergent</t>
  </si>
  <si>
    <t>Pro Video</t>
  </si>
  <si>
    <t>n/a</t>
  </si>
  <si>
    <t>The Grand Budapest Hotel</t>
  </si>
  <si>
    <t>InterCom</t>
  </si>
  <si>
    <t>Mr. Peabody &amp; Sherman</t>
  </si>
  <si>
    <t>32+48</t>
  </si>
  <si>
    <t>Need for Speed</t>
  </si>
  <si>
    <t>300: Rise of an Empire</t>
  </si>
  <si>
    <t>28+43+4+1</t>
  </si>
  <si>
    <t>Ride Along</t>
  </si>
  <si>
    <t>Les Profs</t>
  </si>
  <si>
    <t>Cinetel</t>
  </si>
  <si>
    <t>Non-Stop</t>
  </si>
  <si>
    <t>Better Living Through Chemistry</t>
  </si>
  <si>
    <t>Big Bang Media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</si>
</sst>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0" borderId="26" xfId="47" applyNumberFormat="1" applyFont="1" applyBorder="1" applyAlignment="1">
      <alignment/>
    </xf>
    <xf numFmtId="3" fontId="14" fillId="34" borderId="26" xfId="47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3" fontId="14" fillId="34" borderId="28" xfId="62" applyNumberFormat="1" applyFont="1" applyFill="1" applyBorder="1" applyAlignment="1" applyProtection="1">
      <alignment horizontal="right"/>
      <protection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57" applyNumberFormat="1" applyFont="1" applyFill="1" applyBorder="1">
      <alignment/>
      <protection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3356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9067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14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3-6 APRIL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2.28125" style="0" customWidth="1"/>
    <col min="4" max="4" width="17.28125" style="0" customWidth="1"/>
    <col min="5" max="5" width="20.140625" style="0" customWidth="1"/>
    <col min="6" max="6" width="11.14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83" t="s">
        <v>3</v>
      </c>
      <c r="G2" s="83" t="s">
        <v>4</v>
      </c>
      <c r="H2" s="83" t="s">
        <v>5</v>
      </c>
      <c r="I2" s="71" t="s">
        <v>18</v>
      </c>
      <c r="J2" s="71"/>
      <c r="K2" s="71" t="s">
        <v>6</v>
      </c>
      <c r="L2" s="71"/>
      <c r="M2" s="71" t="s">
        <v>7</v>
      </c>
      <c r="N2" s="71"/>
      <c r="O2" s="71" t="s">
        <v>8</v>
      </c>
      <c r="P2" s="71"/>
      <c r="Q2" s="71" t="s">
        <v>9</v>
      </c>
      <c r="R2" s="71"/>
      <c r="S2" s="71"/>
      <c r="T2" s="71"/>
      <c r="U2" s="71" t="s">
        <v>10</v>
      </c>
      <c r="V2" s="71"/>
      <c r="W2" s="71" t="s">
        <v>11</v>
      </c>
      <c r="X2" s="71"/>
      <c r="Y2" s="74"/>
    </row>
    <row r="3" spans="1:25" ht="30" customHeight="1">
      <c r="A3" s="13"/>
      <c r="B3" s="14"/>
      <c r="C3" s="79"/>
      <c r="D3" s="81"/>
      <c r="E3" s="82"/>
      <c r="F3" s="84"/>
      <c r="G3" s="84"/>
      <c r="H3" s="84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41725</v>
      </c>
      <c r="E4" s="57" t="s">
        <v>22</v>
      </c>
      <c r="F4" s="58">
        <v>52</v>
      </c>
      <c r="G4" s="58">
        <v>52</v>
      </c>
      <c r="H4" s="58">
        <v>2</v>
      </c>
      <c r="I4" s="59">
        <v>4654005</v>
      </c>
      <c r="J4" s="59">
        <v>2998</v>
      </c>
      <c r="K4" s="59">
        <v>9257106</v>
      </c>
      <c r="L4" s="59">
        <v>6049</v>
      </c>
      <c r="M4" s="60">
        <v>19498212</v>
      </c>
      <c r="N4" s="60">
        <v>12760</v>
      </c>
      <c r="O4" s="60">
        <v>12881765</v>
      </c>
      <c r="P4" s="60">
        <v>8252</v>
      </c>
      <c r="Q4" s="61">
        <f aca="true" t="shared" si="0" ref="Q4:R10">+I4+K4+M4+O4</f>
        <v>46291088</v>
      </c>
      <c r="R4" s="61">
        <f t="shared" si="0"/>
        <v>30059</v>
      </c>
      <c r="S4" s="62">
        <f aca="true" t="shared" si="1" ref="S4:S13">IF(Q4&lt;&gt;0,R4/G4,"")</f>
        <v>578.0576923076923</v>
      </c>
      <c r="T4" s="62">
        <f aca="true" t="shared" si="2" ref="T4:T13">IF(Q4&lt;&gt;0,Q4/R4,"")</f>
        <v>1540.0075850826709</v>
      </c>
      <c r="U4" s="63">
        <v>68145853</v>
      </c>
      <c r="V4" s="64">
        <f aca="true" t="shared" si="3" ref="V4:V13">IF(U4&lt;&gt;0,-(U4-Q4)/U4,"")</f>
        <v>-0.32070572218092275</v>
      </c>
      <c r="W4" s="48">
        <v>130830139</v>
      </c>
      <c r="X4" s="48">
        <v>87663</v>
      </c>
      <c r="Y4" s="65">
        <f aca="true" t="shared" si="4" ref="Y4:Y13">W4/X4</f>
        <v>1492.4214206677846</v>
      </c>
    </row>
    <row r="5" spans="1:25" ht="30" customHeight="1">
      <c r="A5" s="40">
        <v>2</v>
      </c>
      <c r="B5" s="41"/>
      <c r="C5" s="55" t="s">
        <v>23</v>
      </c>
      <c r="D5" s="56">
        <v>41718</v>
      </c>
      <c r="E5" s="57" t="s">
        <v>24</v>
      </c>
      <c r="F5" s="58">
        <v>32</v>
      </c>
      <c r="G5" s="58" t="s">
        <v>25</v>
      </c>
      <c r="H5" s="58">
        <v>3</v>
      </c>
      <c r="I5" s="66">
        <v>1200120</v>
      </c>
      <c r="J5" s="66">
        <v>918</v>
      </c>
      <c r="K5" s="66">
        <v>2835345</v>
      </c>
      <c r="L5" s="66">
        <v>2175</v>
      </c>
      <c r="M5" s="66">
        <v>5706943</v>
      </c>
      <c r="N5" s="66">
        <v>4327</v>
      </c>
      <c r="O5" s="66">
        <v>3242686</v>
      </c>
      <c r="P5" s="66">
        <v>2410</v>
      </c>
      <c r="Q5" s="61">
        <f t="shared" si="0"/>
        <v>12985094</v>
      </c>
      <c r="R5" s="61">
        <f t="shared" si="0"/>
        <v>9830</v>
      </c>
      <c r="S5" s="62" t="e">
        <f t="shared" si="1"/>
        <v>#VALUE!</v>
      </c>
      <c r="T5" s="62">
        <f t="shared" si="2"/>
        <v>1320.9658189216684</v>
      </c>
      <c r="U5" s="63">
        <v>14144391</v>
      </c>
      <c r="V5" s="64">
        <f t="shared" si="3"/>
        <v>-0.08196160584078876</v>
      </c>
      <c r="W5" s="67">
        <v>55883028</v>
      </c>
      <c r="X5" s="67">
        <v>42622</v>
      </c>
      <c r="Y5" s="65">
        <f t="shared" si="4"/>
        <v>1311.1310590774717</v>
      </c>
    </row>
    <row r="6" spans="1:25" ht="30" customHeight="1">
      <c r="A6" s="40">
        <v>3</v>
      </c>
      <c r="B6" s="41"/>
      <c r="C6" s="55" t="s">
        <v>26</v>
      </c>
      <c r="D6" s="56">
        <v>41718</v>
      </c>
      <c r="E6" s="57" t="s">
        <v>27</v>
      </c>
      <c r="F6" s="58">
        <v>27</v>
      </c>
      <c r="G6" s="58" t="s">
        <v>25</v>
      </c>
      <c r="H6" s="58">
        <v>3</v>
      </c>
      <c r="I6" s="68">
        <v>1552325</v>
      </c>
      <c r="J6" s="68">
        <v>1182</v>
      </c>
      <c r="K6" s="68">
        <v>2877238</v>
      </c>
      <c r="L6" s="68">
        <v>2100</v>
      </c>
      <c r="M6" s="68">
        <v>4559206</v>
      </c>
      <c r="N6" s="68">
        <v>3225</v>
      </c>
      <c r="O6" s="68">
        <v>2662757</v>
      </c>
      <c r="P6" s="68">
        <v>1910</v>
      </c>
      <c r="Q6" s="61">
        <f t="shared" si="0"/>
        <v>11651526</v>
      </c>
      <c r="R6" s="61">
        <f t="shared" si="0"/>
        <v>8417</v>
      </c>
      <c r="S6" s="62" t="e">
        <f t="shared" si="1"/>
        <v>#VALUE!</v>
      </c>
      <c r="T6" s="62">
        <f t="shared" si="2"/>
        <v>1384.2848996079363</v>
      </c>
      <c r="U6" s="63">
        <v>14573893</v>
      </c>
      <c r="V6" s="64">
        <f t="shared" si="3"/>
        <v>-0.20052068448697957</v>
      </c>
      <c r="W6" s="69">
        <v>60503126</v>
      </c>
      <c r="X6" s="69">
        <v>44873</v>
      </c>
      <c r="Y6" s="65">
        <f t="shared" si="4"/>
        <v>1348.3191674280747</v>
      </c>
    </row>
    <row r="7" spans="1:25" ht="30" customHeight="1">
      <c r="A7" s="40">
        <v>4</v>
      </c>
      <c r="B7" s="41"/>
      <c r="C7" s="55" t="s">
        <v>28</v>
      </c>
      <c r="D7" s="56">
        <v>41711</v>
      </c>
      <c r="E7" s="57" t="s">
        <v>27</v>
      </c>
      <c r="F7" s="58" t="s">
        <v>29</v>
      </c>
      <c r="G7" s="58" t="s">
        <v>25</v>
      </c>
      <c r="H7" s="58">
        <v>4</v>
      </c>
      <c r="I7" s="68">
        <v>363730</v>
      </c>
      <c r="J7" s="68">
        <v>319</v>
      </c>
      <c r="K7" s="68">
        <v>1255460</v>
      </c>
      <c r="L7" s="68">
        <v>1007</v>
      </c>
      <c r="M7" s="68">
        <v>5137361</v>
      </c>
      <c r="N7" s="68">
        <v>3829</v>
      </c>
      <c r="O7" s="68">
        <v>4760290</v>
      </c>
      <c r="P7" s="68">
        <v>3587</v>
      </c>
      <c r="Q7" s="61">
        <f t="shared" si="0"/>
        <v>11516841</v>
      </c>
      <c r="R7" s="61">
        <f t="shared" si="0"/>
        <v>8742</v>
      </c>
      <c r="S7" s="62" t="e">
        <f t="shared" si="1"/>
        <v>#VALUE!</v>
      </c>
      <c r="T7" s="62">
        <f t="shared" si="2"/>
        <v>1317.4148936170213</v>
      </c>
      <c r="U7" s="63">
        <v>10229964</v>
      </c>
      <c r="V7" s="64">
        <f t="shared" si="3"/>
        <v>0.12579487083239002</v>
      </c>
      <c r="W7" s="69">
        <v>73112826</v>
      </c>
      <c r="X7" s="69">
        <v>55361</v>
      </c>
      <c r="Y7" s="65">
        <f t="shared" si="4"/>
        <v>1320.6558046278067</v>
      </c>
    </row>
    <row r="8" spans="1:25" ht="30" customHeight="1">
      <c r="A8" s="40">
        <v>5</v>
      </c>
      <c r="B8" s="41"/>
      <c r="C8" s="55" t="s">
        <v>30</v>
      </c>
      <c r="D8" s="56">
        <v>41711</v>
      </c>
      <c r="E8" s="57" t="s">
        <v>24</v>
      </c>
      <c r="F8" s="58">
        <v>36</v>
      </c>
      <c r="G8" s="58" t="s">
        <v>25</v>
      </c>
      <c r="H8" s="58">
        <v>4</v>
      </c>
      <c r="I8" s="66">
        <v>601755</v>
      </c>
      <c r="J8" s="66">
        <v>417</v>
      </c>
      <c r="K8" s="66">
        <v>1314815</v>
      </c>
      <c r="L8" s="66">
        <v>939</v>
      </c>
      <c r="M8" s="66">
        <v>3933565</v>
      </c>
      <c r="N8" s="66">
        <v>2760</v>
      </c>
      <c r="O8" s="66">
        <v>2161100</v>
      </c>
      <c r="P8" s="66">
        <v>1522</v>
      </c>
      <c r="Q8" s="61">
        <f t="shared" si="0"/>
        <v>8011235</v>
      </c>
      <c r="R8" s="61">
        <f t="shared" si="0"/>
        <v>5638</v>
      </c>
      <c r="S8" s="62" t="e">
        <f t="shared" si="1"/>
        <v>#VALUE!</v>
      </c>
      <c r="T8" s="62">
        <f t="shared" si="2"/>
        <v>1420.9356154664774</v>
      </c>
      <c r="U8" s="63">
        <v>9159653</v>
      </c>
      <c r="V8" s="64">
        <f t="shared" si="3"/>
        <v>-0.125377893682217</v>
      </c>
      <c r="W8" s="67">
        <v>88225102</v>
      </c>
      <c r="X8" s="67">
        <v>61621</v>
      </c>
      <c r="Y8" s="65">
        <f t="shared" si="4"/>
        <v>1431.7375894581394</v>
      </c>
    </row>
    <row r="9" spans="1:25" ht="30" customHeight="1">
      <c r="A9" s="40">
        <v>6</v>
      </c>
      <c r="B9" s="41"/>
      <c r="C9" s="55" t="s">
        <v>31</v>
      </c>
      <c r="D9" s="56">
        <v>41704</v>
      </c>
      <c r="E9" s="57" t="s">
        <v>27</v>
      </c>
      <c r="F9" s="58" t="s">
        <v>32</v>
      </c>
      <c r="G9" s="58" t="s">
        <v>25</v>
      </c>
      <c r="H9" s="58">
        <v>5</v>
      </c>
      <c r="I9" s="68">
        <v>708555</v>
      </c>
      <c r="J9" s="68">
        <v>488</v>
      </c>
      <c r="K9" s="68">
        <v>1167770</v>
      </c>
      <c r="L9" s="68">
        <v>806</v>
      </c>
      <c r="M9" s="68">
        <v>2909715</v>
      </c>
      <c r="N9" s="68">
        <v>1985</v>
      </c>
      <c r="O9" s="68">
        <v>1595540</v>
      </c>
      <c r="P9" s="68">
        <v>1092</v>
      </c>
      <c r="Q9" s="61">
        <f t="shared" si="0"/>
        <v>6381580</v>
      </c>
      <c r="R9" s="61">
        <f t="shared" si="0"/>
        <v>4371</v>
      </c>
      <c r="S9" s="62" t="e">
        <f t="shared" si="1"/>
        <v>#VALUE!</v>
      </c>
      <c r="T9" s="62">
        <f t="shared" si="2"/>
        <v>1459.9816975520475</v>
      </c>
      <c r="U9" s="63">
        <v>8220247</v>
      </c>
      <c r="V9" s="64">
        <f t="shared" si="3"/>
        <v>-0.22367539564200442</v>
      </c>
      <c r="W9" s="69">
        <v>200944215</v>
      </c>
      <c r="X9" s="69">
        <v>136355</v>
      </c>
      <c r="Y9" s="65">
        <f t="shared" si="4"/>
        <v>1473.6842433354113</v>
      </c>
    </row>
    <row r="10" spans="1:25" ht="30" customHeight="1">
      <c r="A10" s="40">
        <v>7</v>
      </c>
      <c r="B10" s="41"/>
      <c r="C10" s="55" t="s">
        <v>33</v>
      </c>
      <c r="D10" s="56">
        <v>41718</v>
      </c>
      <c r="E10" s="57" t="s">
        <v>22</v>
      </c>
      <c r="F10" s="58">
        <v>26</v>
      </c>
      <c r="G10" s="58" t="s">
        <v>25</v>
      </c>
      <c r="H10" s="58">
        <v>3</v>
      </c>
      <c r="I10" s="70">
        <v>444185</v>
      </c>
      <c r="J10" s="70">
        <v>343</v>
      </c>
      <c r="K10" s="70">
        <v>1205024</v>
      </c>
      <c r="L10" s="70">
        <v>934</v>
      </c>
      <c r="M10" s="70">
        <v>3046595</v>
      </c>
      <c r="N10" s="70">
        <v>2262</v>
      </c>
      <c r="O10" s="70">
        <v>1622806</v>
      </c>
      <c r="P10" s="70">
        <v>1197</v>
      </c>
      <c r="Q10" s="61">
        <f t="shared" si="0"/>
        <v>6318610</v>
      </c>
      <c r="R10" s="61">
        <f t="shared" si="0"/>
        <v>4736</v>
      </c>
      <c r="S10" s="62" t="e">
        <f t="shared" si="1"/>
        <v>#VALUE!</v>
      </c>
      <c r="T10" s="62">
        <f t="shared" si="2"/>
        <v>1334.165962837838</v>
      </c>
      <c r="U10" s="63">
        <v>7506518</v>
      </c>
      <c r="V10" s="64">
        <f t="shared" si="3"/>
        <v>-0.1582502033566029</v>
      </c>
      <c r="W10" s="48">
        <v>31204445</v>
      </c>
      <c r="X10" s="48">
        <v>23631</v>
      </c>
      <c r="Y10" s="65">
        <f t="shared" si="4"/>
        <v>1320.4877068257797</v>
      </c>
    </row>
    <row r="11" spans="1:25" ht="30" customHeight="1">
      <c r="A11" s="40">
        <v>8</v>
      </c>
      <c r="B11" s="41"/>
      <c r="C11" s="55" t="s">
        <v>34</v>
      </c>
      <c r="D11" s="56">
        <v>41732</v>
      </c>
      <c r="E11" s="57" t="s">
        <v>35</v>
      </c>
      <c r="F11" s="58">
        <v>15</v>
      </c>
      <c r="G11" s="58" t="s">
        <v>25</v>
      </c>
      <c r="H11" s="58">
        <v>1</v>
      </c>
      <c r="I11" s="68"/>
      <c r="J11" s="68"/>
      <c r="K11" s="68"/>
      <c r="L11" s="68"/>
      <c r="M11" s="68"/>
      <c r="N11" s="68"/>
      <c r="O11" s="68"/>
      <c r="P11" s="68"/>
      <c r="Q11" s="61">
        <v>5000686</v>
      </c>
      <c r="R11" s="61">
        <v>3616</v>
      </c>
      <c r="S11" s="62" t="e">
        <f t="shared" si="1"/>
        <v>#VALUE!</v>
      </c>
      <c r="T11" s="62">
        <f t="shared" si="2"/>
        <v>1382.933075221239</v>
      </c>
      <c r="U11" s="63">
        <v>0</v>
      </c>
      <c r="V11" s="64">
        <f t="shared" si="3"/>
      </c>
      <c r="W11" s="61">
        <v>5000686</v>
      </c>
      <c r="X11" s="61">
        <v>3616</v>
      </c>
      <c r="Y11" s="65">
        <f t="shared" si="4"/>
        <v>1382.933075221239</v>
      </c>
    </row>
    <row r="12" spans="1:25" ht="30" customHeight="1">
      <c r="A12" s="40">
        <v>9</v>
      </c>
      <c r="B12" s="41"/>
      <c r="C12" s="55" t="s">
        <v>36</v>
      </c>
      <c r="D12" s="56">
        <v>41697</v>
      </c>
      <c r="E12" s="57" t="s">
        <v>24</v>
      </c>
      <c r="F12" s="58">
        <v>32</v>
      </c>
      <c r="G12" s="58" t="s">
        <v>25</v>
      </c>
      <c r="H12" s="58">
        <v>6</v>
      </c>
      <c r="I12" s="66">
        <v>507280</v>
      </c>
      <c r="J12" s="66">
        <v>377</v>
      </c>
      <c r="K12" s="66">
        <v>1156099</v>
      </c>
      <c r="L12" s="66">
        <v>822</v>
      </c>
      <c r="M12" s="66">
        <v>2120730</v>
      </c>
      <c r="N12" s="66">
        <v>1508</v>
      </c>
      <c r="O12" s="66">
        <v>1090210</v>
      </c>
      <c r="P12" s="66">
        <v>783</v>
      </c>
      <c r="Q12" s="61">
        <f>+I12+K12+M12+O12</f>
        <v>4874319</v>
      </c>
      <c r="R12" s="61">
        <f>+J12+L12+N12+P12</f>
        <v>3490</v>
      </c>
      <c r="S12" s="62" t="e">
        <f t="shared" si="1"/>
        <v>#VALUE!</v>
      </c>
      <c r="T12" s="62">
        <f t="shared" si="2"/>
        <v>1396.6530085959885</v>
      </c>
      <c r="U12" s="63">
        <v>5343535</v>
      </c>
      <c r="V12" s="64">
        <f t="shared" si="3"/>
        <v>-0.0878100358657705</v>
      </c>
      <c r="W12" s="67">
        <v>140003418</v>
      </c>
      <c r="X12" s="67">
        <v>102103</v>
      </c>
      <c r="Y12" s="65">
        <f t="shared" si="4"/>
        <v>1371.1978884068049</v>
      </c>
    </row>
    <row r="13" spans="1:25" ht="30" customHeight="1">
      <c r="A13" s="40">
        <v>10</v>
      </c>
      <c r="B13" s="41"/>
      <c r="C13" s="55" t="s">
        <v>37</v>
      </c>
      <c r="D13" s="56">
        <v>41725</v>
      </c>
      <c r="E13" s="57" t="s">
        <v>38</v>
      </c>
      <c r="F13" s="58">
        <v>25</v>
      </c>
      <c r="G13" s="58" t="s">
        <v>25</v>
      </c>
      <c r="H13" s="58">
        <v>2</v>
      </c>
      <c r="I13" s="70">
        <v>350679</v>
      </c>
      <c r="J13" s="70">
        <v>249</v>
      </c>
      <c r="K13" s="70">
        <v>810760</v>
      </c>
      <c r="L13" s="70">
        <v>567</v>
      </c>
      <c r="M13" s="70">
        <v>1443280</v>
      </c>
      <c r="N13" s="70">
        <v>1003</v>
      </c>
      <c r="O13" s="70">
        <v>829720</v>
      </c>
      <c r="P13" s="70">
        <v>588</v>
      </c>
      <c r="Q13" s="61">
        <f>+I13+K13+M13+O13</f>
        <v>3434439</v>
      </c>
      <c r="R13" s="61">
        <f>+J13+L13+N13+P13</f>
        <v>2407</v>
      </c>
      <c r="S13" s="62" t="e">
        <f t="shared" si="1"/>
        <v>#VALUE!</v>
      </c>
      <c r="T13" s="62">
        <f t="shared" si="2"/>
        <v>1426.8545907769007</v>
      </c>
      <c r="U13" s="63">
        <v>5074107</v>
      </c>
      <c r="V13" s="64">
        <f t="shared" si="3"/>
        <v>-0.3231441512762738</v>
      </c>
      <c r="W13" s="48">
        <v>10188026</v>
      </c>
      <c r="X13" s="48">
        <v>7396</v>
      </c>
      <c r="Y13" s="65">
        <f t="shared" si="4"/>
        <v>1377.5048674959437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52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116465418</v>
      </c>
      <c r="R15" s="27">
        <f>SUM(R4:R14)</f>
        <v>81306</v>
      </c>
      <c r="S15" s="28">
        <f>R15/G15</f>
        <v>1563.576923076923</v>
      </c>
      <c r="T15" s="49">
        <f>Q15/R15</f>
        <v>1432.4332521585122</v>
      </c>
      <c r="U15" s="54">
        <v>145528441</v>
      </c>
      <c r="V15" s="38">
        <f>IF(U15&lt;&gt;0,-(U15-Q15)/U15,"")</f>
        <v>-0.19970682569189344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2" t="s">
        <v>19</v>
      </c>
      <c r="V16" s="72"/>
      <c r="W16" s="72"/>
      <c r="X16" s="72"/>
      <c r="Y16" s="7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3"/>
      <c r="V17" s="73"/>
      <c r="W17" s="73"/>
      <c r="X17" s="73"/>
      <c r="Y17" s="7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3"/>
      <c r="V18" s="73"/>
      <c r="W18" s="73"/>
      <c r="X18" s="73"/>
      <c r="Y18" s="73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Bolek</cp:lastModifiedBy>
  <cp:lastPrinted>2008-10-22T07:58:06Z</cp:lastPrinted>
  <dcterms:created xsi:type="dcterms:W3CDTF">2006-04-04T07:29:08Z</dcterms:created>
  <dcterms:modified xsi:type="dcterms:W3CDTF">2014-04-08T07:13:11Z</dcterms:modified>
  <cp:category/>
  <cp:version/>
  <cp:contentType/>
  <cp:contentStatus/>
</cp:coreProperties>
</file>