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Weekend Top 10 - WE 29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<sst xmlns="http://schemas.openxmlformats.org/spreadsheetml/2006/main" count="60" uniqueCount="35">
  <si>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</si>
  <si>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</si>
  <si>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</si>
  <si>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</si>
  <si>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</si>
  <si>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</si>
  <si>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</si>
  <si>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</si>
  <si>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</si>
  <si>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</si>
  <si>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</si>
  <si>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</si>
  <si>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</si>
  <si>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</si>
  <si>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</si>
  <si>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</si>
  <si>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</si>
  <si>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</si>
  <si>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</si>
  <si>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</si>
  <si>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</si>
  <si>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Dawn of the Planet of Apes</t>
  </si>
  <si>
    <t>InterCom</t>
  </si>
  <si>
    <t>n/a</t>
  </si>
  <si>
    <t>Transformers: Age of Extinction</t>
  </si>
  <si>
    <t>UIP</t>
  </si>
  <si>
    <t>Blended</t>
  </si>
  <si>
    <t>How to Train Your Dragon 2</t>
  </si>
  <si>
    <t>Planes: Fire &amp; Rescue</t>
  </si>
  <si>
    <t>Forum Hungary</t>
  </si>
  <si>
    <t>Edge of Tomorrow</t>
  </si>
  <si>
    <t>Maleficent</t>
  </si>
  <si>
    <t>Deliver Us From Evil</t>
  </si>
  <si>
    <t>Bad Neighbors</t>
  </si>
  <si>
    <t>The Purge: Anarchy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</si>
</sst>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5" xfId="57" applyNumberFormat="1" applyFont="1" applyFill="1" applyBorder="1" applyAlignment="1" applyProtection="1">
      <alignment horizontal="center" vertical="center"/>
      <protection locked="0"/>
    </xf>
    <xf numFmtId="198" fontId="14" fillId="34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1" applyNumberFormat="1" applyFont="1" applyFill="1" applyBorder="1" applyAlignment="1" applyProtection="1">
      <alignment horizontal="right"/>
      <protection/>
    </xf>
    <xf numFmtId="198" fontId="15" fillId="34" borderId="26" xfId="42" applyNumberFormat="1" applyFont="1" applyFill="1" applyBorder="1" applyAlignment="1">
      <alignment/>
    </xf>
    <xf numFmtId="3" fontId="14" fillId="34" borderId="28" xfId="61" applyNumberFormat="1" applyFont="1" applyFill="1" applyBorder="1" applyAlignment="1" applyProtection="1">
      <alignment horizontal="right"/>
      <protection/>
    </xf>
    <xf numFmtId="3" fontId="14" fillId="34" borderId="26" xfId="47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0" fontId="14" fillId="34" borderId="26" xfId="0" applyFont="1" applyFill="1" applyBorder="1" applyAlignment="1" applyProtection="1">
      <alignment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0" fontId="14" fillId="34" borderId="25" xfId="0" applyFont="1" applyFill="1" applyBorder="1" applyAlignment="1" applyProtection="1">
      <alignment horizontal="center" vertical="center"/>
      <protection locked="0"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3069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8780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17-20 JULY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0.8515625" style="0" customWidth="1"/>
    <col min="4" max="4" width="12.8515625" style="0" customWidth="1"/>
    <col min="5" max="5" width="16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6" t="s">
        <v>0</v>
      </c>
      <c r="D2" s="88" t="s">
        <v>1</v>
      </c>
      <c r="E2" s="88" t="s">
        <v>2</v>
      </c>
      <c r="F2" s="91" t="s">
        <v>3</v>
      </c>
      <c r="G2" s="91" t="s">
        <v>4</v>
      </c>
      <c r="H2" s="91" t="s">
        <v>5</v>
      </c>
      <c r="I2" s="81" t="s">
        <v>18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/>
      <c r="U2" s="81" t="s">
        <v>10</v>
      </c>
      <c r="V2" s="81"/>
      <c r="W2" s="81" t="s">
        <v>11</v>
      </c>
      <c r="X2" s="81"/>
      <c r="Y2" s="82"/>
    </row>
    <row r="3" spans="1:25" ht="30" customHeight="1">
      <c r="A3" s="13"/>
      <c r="B3" s="14"/>
      <c r="C3" s="87"/>
      <c r="D3" s="89"/>
      <c r="E3" s="90"/>
      <c r="F3" s="92"/>
      <c r="G3" s="92"/>
      <c r="H3" s="9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41837</v>
      </c>
      <c r="E4" s="58" t="s">
        <v>22</v>
      </c>
      <c r="F4" s="59">
        <v>45</v>
      </c>
      <c r="G4" s="59" t="s">
        <v>23</v>
      </c>
      <c r="H4" s="60">
        <v>1</v>
      </c>
      <c r="I4" s="61">
        <v>6024884</v>
      </c>
      <c r="J4" s="61">
        <v>4501</v>
      </c>
      <c r="K4" s="61">
        <v>5933293</v>
      </c>
      <c r="L4" s="61">
        <v>4400</v>
      </c>
      <c r="M4" s="61">
        <v>7891620</v>
      </c>
      <c r="N4" s="61">
        <v>5825</v>
      </c>
      <c r="O4" s="61">
        <v>7195105</v>
      </c>
      <c r="P4" s="61">
        <v>5280</v>
      </c>
      <c r="Q4" s="62">
        <f aca="true" t="shared" si="0" ref="Q4:R8">+I4+K4+M4+O4</f>
        <v>27044902</v>
      </c>
      <c r="R4" s="62">
        <f t="shared" si="0"/>
        <v>20006</v>
      </c>
      <c r="S4" s="63" t="e">
        <f aca="true" t="shared" si="1" ref="S4:S9">IF(Q4&lt;&gt;0,R4/G4,"")</f>
        <v>#VALUE!</v>
      </c>
      <c r="T4" s="63">
        <f aca="true" t="shared" si="2" ref="T4:T9">IF(Q4&lt;&gt;0,Q4/R4,"")</f>
        <v>1351.8395481355594</v>
      </c>
      <c r="U4" s="64">
        <v>0</v>
      </c>
      <c r="V4" s="65">
        <f aca="true" t="shared" si="3" ref="V4:V9">IF(U4&lt;&gt;0,-(U4-Q4)/U4,"")</f>
      </c>
      <c r="W4" s="66">
        <v>27044902</v>
      </c>
      <c r="X4" s="66">
        <v>20006</v>
      </c>
      <c r="Y4" s="67">
        <f aca="true" t="shared" si="4" ref="Y4:Y9">W4/X4</f>
        <v>1351.8395481355594</v>
      </c>
    </row>
    <row r="5" spans="1:25" ht="30" customHeight="1">
      <c r="A5" s="40">
        <v>2</v>
      </c>
      <c r="B5" s="41"/>
      <c r="C5" s="56" t="s">
        <v>24</v>
      </c>
      <c r="D5" s="57">
        <v>41816</v>
      </c>
      <c r="E5" s="58" t="s">
        <v>25</v>
      </c>
      <c r="F5" s="59">
        <v>58</v>
      </c>
      <c r="G5" s="59">
        <v>105</v>
      </c>
      <c r="H5" s="60">
        <v>4</v>
      </c>
      <c r="I5" s="68">
        <v>4118530</v>
      </c>
      <c r="J5" s="68">
        <v>2609</v>
      </c>
      <c r="K5" s="68">
        <v>4748607</v>
      </c>
      <c r="L5" s="68">
        <v>3006</v>
      </c>
      <c r="M5" s="68">
        <v>7718148</v>
      </c>
      <c r="N5" s="68">
        <v>4817</v>
      </c>
      <c r="O5" s="68">
        <v>6428795</v>
      </c>
      <c r="P5" s="68">
        <v>4061</v>
      </c>
      <c r="Q5" s="62">
        <f t="shared" si="0"/>
        <v>23014080</v>
      </c>
      <c r="R5" s="62">
        <f t="shared" si="0"/>
        <v>14493</v>
      </c>
      <c r="S5" s="63">
        <f t="shared" si="1"/>
        <v>138.02857142857144</v>
      </c>
      <c r="T5" s="63">
        <f t="shared" si="2"/>
        <v>1587.944524943076</v>
      </c>
      <c r="U5" s="64">
        <v>48418773</v>
      </c>
      <c r="V5" s="65">
        <f t="shared" si="3"/>
        <v>-0.5246868399577164</v>
      </c>
      <c r="W5" s="49">
        <v>329419028</v>
      </c>
      <c r="X5" s="49">
        <v>225181</v>
      </c>
      <c r="Y5" s="67">
        <f t="shared" si="4"/>
        <v>1462.907740884</v>
      </c>
    </row>
    <row r="6" spans="1:25" ht="30" customHeight="1">
      <c r="A6" s="40">
        <v>3</v>
      </c>
      <c r="B6" s="41"/>
      <c r="C6" s="56" t="s">
        <v>26</v>
      </c>
      <c r="D6" s="57">
        <v>41823</v>
      </c>
      <c r="E6" s="58" t="s">
        <v>22</v>
      </c>
      <c r="F6" s="59">
        <v>52</v>
      </c>
      <c r="G6" s="59" t="s">
        <v>23</v>
      </c>
      <c r="H6" s="60">
        <v>3</v>
      </c>
      <c r="I6" s="69">
        <v>4602620</v>
      </c>
      <c r="J6" s="69">
        <v>3538</v>
      </c>
      <c r="K6" s="69">
        <v>4978974</v>
      </c>
      <c r="L6" s="69">
        <v>3778</v>
      </c>
      <c r="M6" s="69">
        <v>6907215</v>
      </c>
      <c r="N6" s="69">
        <v>5196</v>
      </c>
      <c r="O6" s="69">
        <v>5269085</v>
      </c>
      <c r="P6" s="69">
        <v>3909</v>
      </c>
      <c r="Q6" s="62">
        <f t="shared" si="0"/>
        <v>21757894</v>
      </c>
      <c r="R6" s="62">
        <f t="shared" si="0"/>
        <v>16421</v>
      </c>
      <c r="S6" s="63" t="e">
        <f t="shared" si="1"/>
        <v>#VALUE!</v>
      </c>
      <c r="T6" s="63">
        <f t="shared" si="2"/>
        <v>1325.0042019365446</v>
      </c>
      <c r="U6" s="64">
        <v>40990931</v>
      </c>
      <c r="V6" s="65">
        <f t="shared" si="3"/>
        <v>-0.469202248663247</v>
      </c>
      <c r="W6" s="70">
        <v>137858907</v>
      </c>
      <c r="X6" s="70">
        <v>107894</v>
      </c>
      <c r="Y6" s="67">
        <f t="shared" si="4"/>
        <v>1277.7254249541215</v>
      </c>
    </row>
    <row r="7" spans="1:25" ht="30" customHeight="1">
      <c r="A7" s="40">
        <v>4</v>
      </c>
      <c r="B7" s="41"/>
      <c r="C7" s="56" t="s">
        <v>27</v>
      </c>
      <c r="D7" s="57">
        <v>41809</v>
      </c>
      <c r="E7" s="58" t="s">
        <v>22</v>
      </c>
      <c r="F7" s="59">
        <v>61</v>
      </c>
      <c r="G7" s="59" t="s">
        <v>23</v>
      </c>
      <c r="H7" s="60">
        <v>5</v>
      </c>
      <c r="I7" s="69">
        <v>3720180</v>
      </c>
      <c r="J7" s="69">
        <v>2753</v>
      </c>
      <c r="K7" s="69">
        <v>3755715</v>
      </c>
      <c r="L7" s="69">
        <v>2781</v>
      </c>
      <c r="M7" s="69">
        <v>5578665</v>
      </c>
      <c r="N7" s="69">
        <v>4016</v>
      </c>
      <c r="O7" s="69">
        <v>5017540</v>
      </c>
      <c r="P7" s="69">
        <v>3654</v>
      </c>
      <c r="Q7" s="62">
        <f t="shared" si="0"/>
        <v>18072100</v>
      </c>
      <c r="R7" s="62">
        <f t="shared" si="0"/>
        <v>13204</v>
      </c>
      <c r="S7" s="63" t="e">
        <f t="shared" si="1"/>
        <v>#VALUE!</v>
      </c>
      <c r="T7" s="63">
        <f t="shared" si="2"/>
        <v>1368.683732202363</v>
      </c>
      <c r="U7" s="64">
        <v>41927213</v>
      </c>
      <c r="V7" s="65">
        <f t="shared" si="3"/>
        <v>-0.5689649106893893</v>
      </c>
      <c r="W7" s="70">
        <v>345251977</v>
      </c>
      <c r="X7" s="70">
        <v>261863</v>
      </c>
      <c r="Y7" s="67">
        <f t="shared" si="4"/>
        <v>1318.4450533294128</v>
      </c>
    </row>
    <row r="8" spans="1:25" ht="30" customHeight="1">
      <c r="A8" s="40">
        <v>5</v>
      </c>
      <c r="B8" s="41"/>
      <c r="C8" s="56" t="s">
        <v>28</v>
      </c>
      <c r="D8" s="57">
        <v>41837</v>
      </c>
      <c r="E8" s="58" t="s">
        <v>29</v>
      </c>
      <c r="F8" s="59">
        <v>60</v>
      </c>
      <c r="G8" s="59" t="s">
        <v>23</v>
      </c>
      <c r="H8" s="60">
        <v>1</v>
      </c>
      <c r="I8" s="71">
        <v>4037832</v>
      </c>
      <c r="J8" s="71">
        <v>3218</v>
      </c>
      <c r="K8" s="71">
        <v>3724582</v>
      </c>
      <c r="L8" s="71">
        <v>2911</v>
      </c>
      <c r="M8" s="71">
        <v>5111482</v>
      </c>
      <c r="N8" s="71">
        <v>3894</v>
      </c>
      <c r="O8" s="71">
        <v>4977361</v>
      </c>
      <c r="P8" s="71">
        <v>3807</v>
      </c>
      <c r="Q8" s="62">
        <f t="shared" si="0"/>
        <v>17851257</v>
      </c>
      <c r="R8" s="62">
        <f t="shared" si="0"/>
        <v>13830</v>
      </c>
      <c r="S8" s="63" t="e">
        <f t="shared" si="1"/>
        <v>#VALUE!</v>
      </c>
      <c r="T8" s="63">
        <f t="shared" si="2"/>
        <v>1290.7633405639913</v>
      </c>
      <c r="U8" s="64">
        <v>0</v>
      </c>
      <c r="V8" s="65">
        <f t="shared" si="3"/>
      </c>
      <c r="W8" s="49">
        <v>17851257</v>
      </c>
      <c r="X8" s="49">
        <v>13830</v>
      </c>
      <c r="Y8" s="67">
        <f t="shared" si="4"/>
        <v>1290.7633405639913</v>
      </c>
    </row>
    <row r="9" spans="1:25" ht="30" customHeight="1">
      <c r="A9" s="40">
        <v>6</v>
      </c>
      <c r="B9" s="41"/>
      <c r="C9" s="56" t="s">
        <v>32</v>
      </c>
      <c r="D9" s="57">
        <v>41830</v>
      </c>
      <c r="E9" s="58" t="s">
        <v>22</v>
      </c>
      <c r="F9" s="59">
        <v>30</v>
      </c>
      <c r="G9" s="59" t="s">
        <v>23</v>
      </c>
      <c r="H9" s="60">
        <v>2</v>
      </c>
      <c r="I9" s="75">
        <v>1270400</v>
      </c>
      <c r="J9" s="76">
        <v>952</v>
      </c>
      <c r="K9" s="76">
        <v>1524085</v>
      </c>
      <c r="L9" s="76">
        <v>1129</v>
      </c>
      <c r="M9" s="76">
        <v>1624305</v>
      </c>
      <c r="N9" s="76">
        <v>1195</v>
      </c>
      <c r="O9" s="76">
        <v>1477300</v>
      </c>
      <c r="P9" s="76">
        <v>1078</v>
      </c>
      <c r="Q9" s="62">
        <f>+I9+K9+M9+O9</f>
        <v>5896090</v>
      </c>
      <c r="R9" s="62">
        <f>+J9+L9+N9+P9</f>
        <v>4354</v>
      </c>
      <c r="S9" s="63" t="e">
        <f t="shared" si="1"/>
        <v>#VALUE!</v>
      </c>
      <c r="T9" s="63">
        <f t="shared" si="2"/>
        <v>1354.1777675700505</v>
      </c>
      <c r="U9" s="64">
        <v>12978567</v>
      </c>
      <c r="V9" s="65">
        <f t="shared" si="3"/>
        <v>-0.5457056237410494</v>
      </c>
      <c r="W9" s="77">
        <v>24172946</v>
      </c>
      <c r="X9" s="78">
        <v>17940</v>
      </c>
      <c r="Y9" s="67">
        <f t="shared" si="4"/>
        <v>1347.4328874024527</v>
      </c>
    </row>
    <row r="10" spans="1:25" ht="30" customHeight="1">
      <c r="A10" s="40">
        <v>7</v>
      </c>
      <c r="B10" s="41"/>
      <c r="C10" s="56" t="s">
        <v>30</v>
      </c>
      <c r="D10" s="57">
        <v>41788</v>
      </c>
      <c r="E10" s="58" t="s">
        <v>22</v>
      </c>
      <c r="F10" s="59">
        <v>52</v>
      </c>
      <c r="G10" s="59" t="s">
        <v>23</v>
      </c>
      <c r="H10" s="60">
        <v>8</v>
      </c>
      <c r="I10" s="69">
        <v>1286120</v>
      </c>
      <c r="J10" s="69">
        <v>881</v>
      </c>
      <c r="K10" s="69">
        <v>1266280</v>
      </c>
      <c r="L10" s="69">
        <v>863</v>
      </c>
      <c r="M10" s="69">
        <v>1769990</v>
      </c>
      <c r="N10" s="69">
        <v>1192</v>
      </c>
      <c r="O10" s="69">
        <v>1412040</v>
      </c>
      <c r="P10" s="69">
        <v>972</v>
      </c>
      <c r="Q10" s="62">
        <f aca="true" t="shared" si="5" ref="Q10:R13">+I10+K10+M10+O10</f>
        <v>5734430</v>
      </c>
      <c r="R10" s="62">
        <f t="shared" si="5"/>
        <v>3908</v>
      </c>
      <c r="S10" s="63" t="e">
        <f>IF(Q10&lt;&gt;0,R10/G10,"")</f>
        <v>#VALUE!</v>
      </c>
      <c r="T10" s="63">
        <f>IF(Q10&lt;&gt;0,Q10/R10,"")</f>
        <v>1467.35670419652</v>
      </c>
      <c r="U10" s="64">
        <v>9823398</v>
      </c>
      <c r="V10" s="65">
        <f>IF(U10&lt;&gt;0,-(U10-Q10)/U10,"")</f>
        <v>-0.41624781974628333</v>
      </c>
      <c r="W10" s="70">
        <v>247808227</v>
      </c>
      <c r="X10" s="70">
        <v>166532</v>
      </c>
      <c r="Y10" s="67">
        <f>W10/X10</f>
        <v>1488.051707779886</v>
      </c>
    </row>
    <row r="11" spans="1:25" ht="30" customHeight="1">
      <c r="A11" s="40">
        <v>8</v>
      </c>
      <c r="B11" s="41"/>
      <c r="C11" s="72" t="s">
        <v>31</v>
      </c>
      <c r="D11" s="57">
        <v>41795</v>
      </c>
      <c r="E11" s="73" t="s">
        <v>29</v>
      </c>
      <c r="F11" s="48">
        <v>55</v>
      </c>
      <c r="G11" s="48" t="s">
        <v>23</v>
      </c>
      <c r="H11" s="74">
        <v>7</v>
      </c>
      <c r="I11" s="71">
        <v>1018780</v>
      </c>
      <c r="J11" s="71">
        <v>719</v>
      </c>
      <c r="K11" s="71">
        <v>973765</v>
      </c>
      <c r="L11" s="71">
        <v>685</v>
      </c>
      <c r="M11" s="71">
        <v>1329340</v>
      </c>
      <c r="N11" s="71">
        <v>902</v>
      </c>
      <c r="O11" s="71">
        <v>1643330</v>
      </c>
      <c r="P11" s="71">
        <v>1107</v>
      </c>
      <c r="Q11" s="62">
        <f t="shared" si="5"/>
        <v>4965215</v>
      </c>
      <c r="R11" s="62">
        <f t="shared" si="5"/>
        <v>3413</v>
      </c>
      <c r="S11" s="63" t="e">
        <f>IF(Q11&lt;&gt;0,R11/G11,"")</f>
        <v>#VALUE!</v>
      </c>
      <c r="T11" s="63">
        <f>IF(Q11&lt;&gt;0,Q11/R11,"")</f>
        <v>1454.7949018458835</v>
      </c>
      <c r="U11" s="64">
        <v>10395969</v>
      </c>
      <c r="V11" s="65">
        <f>IF(U11&lt;&gt;0,-(U11-Q11)/U11,"")</f>
        <v>-0.5223903611101572</v>
      </c>
      <c r="W11" s="49">
        <v>192149327</v>
      </c>
      <c r="X11" s="49">
        <v>136415</v>
      </c>
      <c r="Y11" s="67">
        <f>W11/X11</f>
        <v>1408.5645053696442</v>
      </c>
    </row>
    <row r="12" spans="1:25" ht="30" customHeight="1">
      <c r="A12" s="40">
        <v>9</v>
      </c>
      <c r="B12" s="41"/>
      <c r="C12" s="56" t="s">
        <v>33</v>
      </c>
      <c r="D12" s="57">
        <v>41774</v>
      </c>
      <c r="E12" s="58" t="s">
        <v>25</v>
      </c>
      <c r="F12" s="59">
        <v>43</v>
      </c>
      <c r="G12" s="59">
        <v>21</v>
      </c>
      <c r="H12" s="60">
        <v>10</v>
      </c>
      <c r="I12" s="68">
        <v>985750</v>
      </c>
      <c r="J12" s="68">
        <v>754</v>
      </c>
      <c r="K12" s="68">
        <v>1098895</v>
      </c>
      <c r="L12" s="68">
        <v>829</v>
      </c>
      <c r="M12" s="68">
        <v>1506600</v>
      </c>
      <c r="N12" s="68">
        <v>1102</v>
      </c>
      <c r="O12" s="68">
        <v>1112450</v>
      </c>
      <c r="P12" s="68">
        <v>810</v>
      </c>
      <c r="Q12" s="62">
        <f t="shared" si="5"/>
        <v>4703695</v>
      </c>
      <c r="R12" s="62">
        <f t="shared" si="5"/>
        <v>3495</v>
      </c>
      <c r="S12" s="63">
        <f>IF(Q12&lt;&gt;0,R12/G12,"")</f>
        <v>166.42857142857142</v>
      </c>
      <c r="T12" s="63">
        <f>IF(Q12&lt;&gt;0,Q12/R12,"")</f>
        <v>1345.8354792560801</v>
      </c>
      <c r="U12" s="64">
        <v>8009539</v>
      </c>
      <c r="V12" s="65">
        <f>IF(U12&lt;&gt;0,-(U12-Q12)/U12,"")</f>
        <v>-0.4127383610966873</v>
      </c>
      <c r="W12" s="49">
        <v>194486767</v>
      </c>
      <c r="X12" s="49">
        <v>152304</v>
      </c>
      <c r="Y12" s="67">
        <f>W12/X12</f>
        <v>1276.9642753965752</v>
      </c>
    </row>
    <row r="13" spans="1:25" ht="30" customHeight="1">
      <c r="A13" s="40">
        <v>10</v>
      </c>
      <c r="B13" s="41"/>
      <c r="C13" s="56" t="s">
        <v>34</v>
      </c>
      <c r="D13" s="57">
        <v>41837</v>
      </c>
      <c r="E13" s="58" t="s">
        <v>25</v>
      </c>
      <c r="F13" s="59">
        <v>22</v>
      </c>
      <c r="G13" s="59">
        <v>22</v>
      </c>
      <c r="H13" s="60">
        <v>1</v>
      </c>
      <c r="I13" s="68">
        <v>830540</v>
      </c>
      <c r="J13" s="68">
        <v>609</v>
      </c>
      <c r="K13" s="68">
        <v>853870</v>
      </c>
      <c r="L13" s="68">
        <v>604</v>
      </c>
      <c r="M13" s="68">
        <v>896080</v>
      </c>
      <c r="N13" s="68">
        <v>647</v>
      </c>
      <c r="O13" s="68">
        <v>845660</v>
      </c>
      <c r="P13" s="68">
        <v>590</v>
      </c>
      <c r="Q13" s="62">
        <f t="shared" si="5"/>
        <v>3426150</v>
      </c>
      <c r="R13" s="62">
        <f t="shared" si="5"/>
        <v>2450</v>
      </c>
      <c r="S13" s="63">
        <f>IF(Q13&lt;&gt;0,R13/G13,"")</f>
        <v>111.36363636363636</v>
      </c>
      <c r="T13" s="63">
        <f>IF(Q13&lt;&gt;0,Q13/R13,"")</f>
        <v>1398.4285714285713</v>
      </c>
      <c r="U13" s="64">
        <v>0</v>
      </c>
      <c r="V13" s="65">
        <f>IF(U13&lt;&gt;0,-(U13-Q13)/U13,"")</f>
      </c>
      <c r="W13" s="49">
        <v>3426150</v>
      </c>
      <c r="X13" s="49">
        <v>2450</v>
      </c>
      <c r="Y13" s="67">
        <f>W13/X13</f>
        <v>1398.4285714285713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3" t="s">
        <v>17</v>
      </c>
      <c r="C15" s="84"/>
      <c r="D15" s="84"/>
      <c r="E15" s="85"/>
      <c r="F15" s="23"/>
      <c r="G15" s="23">
        <f>SUM(G4:G14)</f>
        <v>148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132465813</v>
      </c>
      <c r="R15" s="27">
        <f>SUM(R4:R14)</f>
        <v>95574</v>
      </c>
      <c r="S15" s="28">
        <f>R15/G15</f>
        <v>645.7702702702703</v>
      </c>
      <c r="T15" s="50">
        <f>Q15/R15</f>
        <v>1386.0026053110678</v>
      </c>
      <c r="U15" s="55">
        <v>184903973</v>
      </c>
      <c r="V15" s="38">
        <f>IF(U15&lt;&gt;0,-(U15-Q15)/U15,"")</f>
        <v>-0.28359671860593283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2014-07-23T10:02:41Z</dcterms:modified>
  <cp:category/>
  <cp:version/>
  <cp:contentType/>
  <cp:contentStatus/>
</cp:coreProperties>
</file>