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0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<sst xmlns="http://schemas.openxmlformats.org/spreadsheetml/2006/main" count="61" uniqueCount="36">
  <si>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</si>
  <si>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</si>
  <si>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</si>
  <si>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</si>
  <si>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</si>
  <si>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</si>
  <si>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</si>
  <si>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</si>
  <si>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</si>
  <si>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</si>
  <si>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</si>
  <si>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</si>
  <si>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</si>
  <si>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</si>
  <si>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</si>
  <si>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</si>
  <si>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</si>
  <si>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</si>
  <si>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</si>
  <si>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</si>
  <si>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</si>
  <si>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Hercules</t>
  </si>
  <si>
    <t>Forum Hungary</t>
  </si>
  <si>
    <t>n/a</t>
  </si>
  <si>
    <t>Blended</t>
  </si>
  <si>
    <t>InterCom</t>
  </si>
  <si>
    <t>Dawn of the Planet of Apes</t>
  </si>
  <si>
    <t>How to Train Your Dragon 2</t>
  </si>
  <si>
    <t>Planes: Fire &amp; Rescue</t>
  </si>
  <si>
    <t>Transformers: Age of Extinction</t>
  </si>
  <si>
    <t>UIP</t>
  </si>
  <si>
    <t>Begin Again</t>
  </si>
  <si>
    <t>A Company</t>
  </si>
  <si>
    <t>Bad Neighbors</t>
  </si>
  <si>
    <t>Edge of Tomorrow</t>
  </si>
  <si>
    <t>Maleficent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</si>
</sst>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3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6" applyNumberFormat="1" applyFont="1" applyFill="1" applyBorder="1" applyAlignment="1" applyProtection="1">
      <alignment vertical="center"/>
      <protection locked="0"/>
    </xf>
    <xf numFmtId="189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56" applyNumberFormat="1" applyFont="1" applyFill="1" applyBorder="1" applyAlignment="1" applyProtection="1">
      <alignment horizontal="left" vertical="center"/>
      <protection locked="0"/>
    </xf>
    <xf numFmtId="3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42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4" applyNumberFormat="1" applyFont="1" applyFill="1" applyBorder="1" applyAlignment="1" applyProtection="1">
      <alignment horizontal="right"/>
      <protection/>
    </xf>
    <xf numFmtId="3" fontId="15" fillId="35" borderId="26" xfId="0" applyNumberFormat="1" applyFont="1" applyFill="1" applyBorder="1" applyAlignment="1">
      <alignment horizontal="right"/>
    </xf>
    <xf numFmtId="183" fontId="14" fillId="34" borderId="28" xfId="64" applyNumberFormat="1" applyFont="1" applyFill="1" applyBorder="1" applyAlignment="1" applyProtection="1">
      <alignment horizontal="right"/>
      <protection/>
    </xf>
    <xf numFmtId="3" fontId="14" fillId="34" borderId="28" xfId="64" applyNumberFormat="1" applyFont="1" applyFill="1" applyBorder="1" applyAlignment="1" applyProtection="1">
      <alignment horizontal="right"/>
      <protection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190" fontId="14" fillId="34" borderId="26" xfId="40" applyNumberFormat="1" applyFont="1" applyFill="1" applyBorder="1" applyAlignment="1">
      <alignment/>
    </xf>
    <xf numFmtId="190" fontId="15" fillId="34" borderId="26" xfId="40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190" fontId="14" fillId="0" borderId="26" xfId="43" applyNumberFormat="1" applyFont="1" applyBorder="1" applyAlignment="1">
      <alignment/>
    </xf>
    <xf numFmtId="190" fontId="14" fillId="0" borderId="26" xfId="43" applyNumberFormat="1" applyFont="1" applyFill="1" applyBorder="1" applyAlignment="1">
      <alignment/>
    </xf>
    <xf numFmtId="190" fontId="15" fillId="0" borderId="26" xfId="43" applyNumberFormat="1" applyFont="1" applyBorder="1" applyAlignment="1">
      <alignment/>
    </xf>
    <xf numFmtId="190" fontId="15" fillId="0" borderId="26" xfId="43" applyNumberFormat="1" applyFont="1" applyFill="1" applyBorder="1" applyAlignment="1">
      <alignment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4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972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683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24-27 JULY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O5" sqref="O5:P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71093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9" t="s">
        <v>0</v>
      </c>
      <c r="D2" s="91" t="s">
        <v>1</v>
      </c>
      <c r="E2" s="91" t="s">
        <v>2</v>
      </c>
      <c r="F2" s="80" t="s">
        <v>3</v>
      </c>
      <c r="G2" s="80" t="s">
        <v>4</v>
      </c>
      <c r="H2" s="80" t="s">
        <v>5</v>
      </c>
      <c r="I2" s="82" t="s">
        <v>18</v>
      </c>
      <c r="J2" s="82"/>
      <c r="K2" s="82" t="s">
        <v>6</v>
      </c>
      <c r="L2" s="82"/>
      <c r="M2" s="82" t="s">
        <v>7</v>
      </c>
      <c r="N2" s="82"/>
      <c r="O2" s="82" t="s">
        <v>8</v>
      </c>
      <c r="P2" s="82"/>
      <c r="Q2" s="82" t="s">
        <v>9</v>
      </c>
      <c r="R2" s="82"/>
      <c r="S2" s="82"/>
      <c r="T2" s="82"/>
      <c r="U2" s="82" t="s">
        <v>10</v>
      </c>
      <c r="V2" s="82"/>
      <c r="W2" s="82" t="s">
        <v>11</v>
      </c>
      <c r="X2" s="82"/>
      <c r="Y2" s="85"/>
    </row>
    <row r="3" spans="1:25" ht="30" customHeight="1">
      <c r="A3" s="13"/>
      <c r="B3" s="14"/>
      <c r="C3" s="90"/>
      <c r="D3" s="92"/>
      <c r="E3" s="93"/>
      <c r="F3" s="81"/>
      <c r="G3" s="81"/>
      <c r="H3" s="8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41844</v>
      </c>
      <c r="E4" s="58" t="s">
        <v>22</v>
      </c>
      <c r="F4" s="59">
        <v>54</v>
      </c>
      <c r="G4" s="59" t="s">
        <v>23</v>
      </c>
      <c r="H4" s="59">
        <v>1</v>
      </c>
      <c r="I4" s="60">
        <v>17518712</v>
      </c>
      <c r="J4" s="60">
        <v>8497</v>
      </c>
      <c r="K4" s="60">
        <v>10639192</v>
      </c>
      <c r="L4" s="60">
        <v>7081</v>
      </c>
      <c r="M4" s="60">
        <v>15173347</v>
      </c>
      <c r="N4" s="60">
        <v>9806</v>
      </c>
      <c r="O4" s="60">
        <v>15972859</v>
      </c>
      <c r="P4" s="60">
        <v>10440</v>
      </c>
      <c r="Q4" s="61">
        <f aca="true" t="shared" si="0" ref="Q4:R9">+I4+K4+M4+O4</f>
        <v>59304110</v>
      </c>
      <c r="R4" s="61">
        <f t="shared" si="0"/>
        <v>35824</v>
      </c>
      <c r="S4" s="62" t="e">
        <f aca="true" t="shared" si="1" ref="S4:S9">IF(Q4&lt;&gt;0,R4/G4,"")</f>
        <v>#VALUE!</v>
      </c>
      <c r="T4" s="62">
        <f aca="true" t="shared" si="2" ref="T4:T9">IF(Q4&lt;&gt;0,Q4/R4,"")</f>
        <v>1655.4296002679769</v>
      </c>
      <c r="U4" s="63">
        <v>0</v>
      </c>
      <c r="V4" s="64">
        <f aca="true" t="shared" si="3" ref="V4:V9">IF(U4&lt;&gt;0,-(U4-Q4)/U4,"")</f>
      </c>
      <c r="W4" s="49">
        <v>59304110</v>
      </c>
      <c r="X4" s="49">
        <v>35824</v>
      </c>
      <c r="Y4" s="65">
        <f aca="true" t="shared" si="4" ref="Y4:Y9">W4/X4</f>
        <v>1655.4296002679769</v>
      </c>
    </row>
    <row r="5" spans="1:25" ht="30" customHeight="1">
      <c r="A5" s="40">
        <v>2</v>
      </c>
      <c r="B5" s="41"/>
      <c r="C5" s="56" t="s">
        <v>24</v>
      </c>
      <c r="D5" s="57">
        <v>41823</v>
      </c>
      <c r="E5" s="58" t="s">
        <v>25</v>
      </c>
      <c r="F5" s="59">
        <v>52</v>
      </c>
      <c r="G5" s="59" t="s">
        <v>23</v>
      </c>
      <c r="H5" s="59">
        <v>4</v>
      </c>
      <c r="I5" s="66">
        <v>3414390</v>
      </c>
      <c r="J5" s="66">
        <v>2617</v>
      </c>
      <c r="K5" s="66">
        <v>3881556</v>
      </c>
      <c r="L5" s="66">
        <v>2919</v>
      </c>
      <c r="M5" s="66">
        <v>5705745</v>
      </c>
      <c r="N5" s="66">
        <v>4202</v>
      </c>
      <c r="O5" s="66">
        <v>5770510</v>
      </c>
      <c r="P5" s="66">
        <v>4309</v>
      </c>
      <c r="Q5" s="61">
        <f t="shared" si="0"/>
        <v>18772201</v>
      </c>
      <c r="R5" s="61">
        <f t="shared" si="0"/>
        <v>14047</v>
      </c>
      <c r="S5" s="62" t="e">
        <f t="shared" si="1"/>
        <v>#VALUE!</v>
      </c>
      <c r="T5" s="62">
        <f t="shared" si="2"/>
        <v>1336.3850644265679</v>
      </c>
      <c r="U5" s="63">
        <v>21707894</v>
      </c>
      <c r="V5" s="64">
        <f t="shared" si="3"/>
        <v>-0.13523619564385195</v>
      </c>
      <c r="W5" s="67">
        <v>172355141</v>
      </c>
      <c r="X5" s="67">
        <v>134771</v>
      </c>
      <c r="Y5" s="65">
        <f t="shared" si="4"/>
        <v>1278.87409754324</v>
      </c>
    </row>
    <row r="6" spans="1:25" ht="30" customHeight="1">
      <c r="A6" s="40">
        <v>3</v>
      </c>
      <c r="B6" s="41"/>
      <c r="C6" s="56" t="s">
        <v>26</v>
      </c>
      <c r="D6" s="57">
        <v>41837</v>
      </c>
      <c r="E6" s="58" t="s">
        <v>25</v>
      </c>
      <c r="F6" s="59">
        <v>45</v>
      </c>
      <c r="G6" s="59" t="s">
        <v>23</v>
      </c>
      <c r="H6" s="59">
        <v>2</v>
      </c>
      <c r="I6" s="68">
        <v>3514438</v>
      </c>
      <c r="J6" s="68">
        <v>2712</v>
      </c>
      <c r="K6" s="68">
        <v>3469908</v>
      </c>
      <c r="L6" s="68">
        <v>2687</v>
      </c>
      <c r="M6" s="68">
        <v>5456282</v>
      </c>
      <c r="N6" s="68">
        <v>4071</v>
      </c>
      <c r="O6" s="68">
        <v>4832546</v>
      </c>
      <c r="P6" s="68">
        <v>3624</v>
      </c>
      <c r="Q6" s="61">
        <f t="shared" si="0"/>
        <v>17273174</v>
      </c>
      <c r="R6" s="61">
        <f t="shared" si="0"/>
        <v>13094</v>
      </c>
      <c r="S6" s="62" t="e">
        <f t="shared" si="1"/>
        <v>#VALUE!</v>
      </c>
      <c r="T6" s="62">
        <f t="shared" si="2"/>
        <v>1319.1670994348556</v>
      </c>
      <c r="U6" s="63">
        <v>27044902</v>
      </c>
      <c r="V6" s="64">
        <f t="shared" si="3"/>
        <v>-0.36131497167192544</v>
      </c>
      <c r="W6" s="69">
        <v>60794182</v>
      </c>
      <c r="X6" s="69">
        <v>46755</v>
      </c>
      <c r="Y6" s="65">
        <f t="shared" si="4"/>
        <v>1300.2712437172495</v>
      </c>
    </row>
    <row r="7" spans="1:25" ht="30" customHeight="1">
      <c r="A7" s="40">
        <v>4</v>
      </c>
      <c r="B7" s="41"/>
      <c r="C7" s="56" t="s">
        <v>27</v>
      </c>
      <c r="D7" s="57">
        <v>41809</v>
      </c>
      <c r="E7" s="58" t="s">
        <v>25</v>
      </c>
      <c r="F7" s="59">
        <v>61</v>
      </c>
      <c r="G7" s="59" t="s">
        <v>23</v>
      </c>
      <c r="H7" s="59">
        <v>6</v>
      </c>
      <c r="I7" s="66">
        <v>3174225</v>
      </c>
      <c r="J7" s="66">
        <v>2355</v>
      </c>
      <c r="K7" s="66">
        <v>2763049</v>
      </c>
      <c r="L7" s="66">
        <v>2071</v>
      </c>
      <c r="M7" s="66">
        <v>4852095</v>
      </c>
      <c r="N7" s="66">
        <v>3532</v>
      </c>
      <c r="O7" s="66">
        <v>6036865</v>
      </c>
      <c r="P7" s="66">
        <v>4446</v>
      </c>
      <c r="Q7" s="61">
        <f t="shared" si="0"/>
        <v>16826234</v>
      </c>
      <c r="R7" s="61">
        <f t="shared" si="0"/>
        <v>12404</v>
      </c>
      <c r="S7" s="62" t="e">
        <f t="shared" si="1"/>
        <v>#VALUE!</v>
      </c>
      <c r="T7" s="62">
        <f t="shared" si="2"/>
        <v>1356.5167687842631</v>
      </c>
      <c r="U7" s="63">
        <v>18072100</v>
      </c>
      <c r="V7" s="64">
        <f t="shared" si="3"/>
        <v>-0.06893864022443436</v>
      </c>
      <c r="W7" s="67">
        <v>377071259</v>
      </c>
      <c r="X7" s="67">
        <v>285649</v>
      </c>
      <c r="Y7" s="65">
        <f t="shared" si="4"/>
        <v>1320.05103816222</v>
      </c>
    </row>
    <row r="8" spans="1:25" ht="30" customHeight="1">
      <c r="A8" s="40">
        <v>5</v>
      </c>
      <c r="B8" s="41"/>
      <c r="C8" s="56" t="s">
        <v>28</v>
      </c>
      <c r="D8" s="57">
        <v>41837</v>
      </c>
      <c r="E8" s="58" t="s">
        <v>22</v>
      </c>
      <c r="F8" s="59">
        <v>60</v>
      </c>
      <c r="G8" s="59" t="s">
        <v>23</v>
      </c>
      <c r="H8" s="59">
        <v>2</v>
      </c>
      <c r="I8" s="70">
        <v>2846489</v>
      </c>
      <c r="J8" s="70">
        <v>2250</v>
      </c>
      <c r="K8" s="70">
        <v>2679805</v>
      </c>
      <c r="L8" s="70">
        <v>2092</v>
      </c>
      <c r="M8" s="70">
        <v>3889809</v>
      </c>
      <c r="N8" s="70">
        <v>3010</v>
      </c>
      <c r="O8" s="70">
        <v>5547355</v>
      </c>
      <c r="P8" s="70">
        <v>4263</v>
      </c>
      <c r="Q8" s="61">
        <f t="shared" si="0"/>
        <v>14963458</v>
      </c>
      <c r="R8" s="61">
        <f t="shared" si="0"/>
        <v>11615</v>
      </c>
      <c r="S8" s="62" t="e">
        <f t="shared" si="1"/>
        <v>#VALUE!</v>
      </c>
      <c r="T8" s="62">
        <f t="shared" si="2"/>
        <v>1288.2873869995694</v>
      </c>
      <c r="U8" s="63">
        <v>17873087</v>
      </c>
      <c r="V8" s="64">
        <f t="shared" si="3"/>
        <v>-0.16279386991178413</v>
      </c>
      <c r="W8" s="49">
        <v>47411539</v>
      </c>
      <c r="X8" s="49">
        <v>37266</v>
      </c>
      <c r="Y8" s="65">
        <f t="shared" si="4"/>
        <v>1272.2465249825577</v>
      </c>
    </row>
    <row r="9" spans="1:25" ht="30" customHeight="1">
      <c r="A9" s="40">
        <v>6</v>
      </c>
      <c r="B9" s="41"/>
      <c r="C9" s="56" t="s">
        <v>29</v>
      </c>
      <c r="D9" s="57">
        <v>41816</v>
      </c>
      <c r="E9" s="58" t="s">
        <v>30</v>
      </c>
      <c r="F9" s="59">
        <v>58</v>
      </c>
      <c r="G9" s="59">
        <v>105</v>
      </c>
      <c r="H9" s="59">
        <v>5</v>
      </c>
      <c r="I9" s="60">
        <v>1987235</v>
      </c>
      <c r="J9" s="60">
        <v>1443</v>
      </c>
      <c r="K9" s="60">
        <v>2258930</v>
      </c>
      <c r="L9" s="60">
        <v>1582</v>
      </c>
      <c r="M9" s="60">
        <v>3718500</v>
      </c>
      <c r="N9" s="60">
        <v>2502</v>
      </c>
      <c r="O9" s="60">
        <v>3765165</v>
      </c>
      <c r="P9" s="60">
        <v>2558</v>
      </c>
      <c r="Q9" s="61">
        <f t="shared" si="0"/>
        <v>11729830</v>
      </c>
      <c r="R9" s="61">
        <f t="shared" si="0"/>
        <v>8085</v>
      </c>
      <c r="S9" s="62">
        <f t="shared" si="1"/>
        <v>77</v>
      </c>
      <c r="T9" s="62">
        <f t="shared" si="2"/>
        <v>1450.813852813853</v>
      </c>
      <c r="U9" s="63">
        <v>23014080</v>
      </c>
      <c r="V9" s="64">
        <f t="shared" si="3"/>
        <v>-0.4903194044689164</v>
      </c>
      <c r="W9" s="49">
        <v>353967528</v>
      </c>
      <c r="X9" s="49">
        <v>241662</v>
      </c>
      <c r="Y9" s="65">
        <f t="shared" si="4"/>
        <v>1464.7215035876554</v>
      </c>
    </row>
    <row r="10" spans="1:25" ht="30" customHeight="1">
      <c r="A10" s="40">
        <v>7</v>
      </c>
      <c r="B10" s="41"/>
      <c r="C10" s="56" t="s">
        <v>31</v>
      </c>
      <c r="D10" s="57">
        <v>41844</v>
      </c>
      <c r="E10" s="58" t="s">
        <v>32</v>
      </c>
      <c r="F10" s="59">
        <v>31</v>
      </c>
      <c r="G10" s="59" t="s">
        <v>23</v>
      </c>
      <c r="H10" s="59">
        <v>1</v>
      </c>
      <c r="I10" s="71">
        <v>2197214</v>
      </c>
      <c r="J10" s="72">
        <v>1618</v>
      </c>
      <c r="K10" s="72">
        <v>2029826</v>
      </c>
      <c r="L10" s="72">
        <v>1463</v>
      </c>
      <c r="M10" s="72">
        <v>2720914</v>
      </c>
      <c r="N10" s="72">
        <v>1946</v>
      </c>
      <c r="O10" s="72">
        <v>2674519</v>
      </c>
      <c r="P10" s="72">
        <v>1921</v>
      </c>
      <c r="Q10" s="61">
        <v>9622473</v>
      </c>
      <c r="R10" s="61">
        <v>6948</v>
      </c>
      <c r="S10" s="62" t="e">
        <v>#VALUE!</v>
      </c>
      <c r="T10" s="62">
        <v>1384.9270293609673</v>
      </c>
      <c r="U10" s="63">
        <v>1807795</v>
      </c>
      <c r="V10" s="64">
        <v>4.322767791702046</v>
      </c>
      <c r="W10" s="73">
        <v>11430268</v>
      </c>
      <c r="X10" s="74">
        <v>8237</v>
      </c>
      <c r="Y10" s="65">
        <v>1387.6736675974262</v>
      </c>
    </row>
    <row r="11" spans="1:25" ht="30" customHeight="1">
      <c r="A11" s="40">
        <v>8</v>
      </c>
      <c r="B11" s="41"/>
      <c r="C11" s="56" t="s">
        <v>33</v>
      </c>
      <c r="D11" s="57">
        <v>41774</v>
      </c>
      <c r="E11" s="58" t="s">
        <v>30</v>
      </c>
      <c r="F11" s="59">
        <v>43</v>
      </c>
      <c r="G11" s="59">
        <v>21</v>
      </c>
      <c r="H11" s="59">
        <v>11</v>
      </c>
      <c r="I11" s="60">
        <v>766740</v>
      </c>
      <c r="J11" s="60">
        <v>601</v>
      </c>
      <c r="K11" s="60">
        <v>876055</v>
      </c>
      <c r="L11" s="60">
        <v>681</v>
      </c>
      <c r="M11" s="60">
        <v>1387850</v>
      </c>
      <c r="N11" s="60">
        <v>1039</v>
      </c>
      <c r="O11" s="60">
        <v>1153685</v>
      </c>
      <c r="P11" s="60">
        <v>866</v>
      </c>
      <c r="Q11" s="61">
        <f aca="true" t="shared" si="5" ref="Q11:R13">+I11+K11+M11+O11</f>
        <v>4184330</v>
      </c>
      <c r="R11" s="61">
        <f t="shared" si="5"/>
        <v>3187</v>
      </c>
      <c r="S11" s="62">
        <f>IF(Q11&lt;&gt;0,R11/G11,"")</f>
        <v>151.76190476190476</v>
      </c>
      <c r="T11" s="62">
        <f>IF(Q11&lt;&gt;0,Q11/R11,"")</f>
        <v>1312.9369312833385</v>
      </c>
      <c r="U11" s="63">
        <v>4703695</v>
      </c>
      <c r="V11" s="64">
        <f>IF(U11&lt;&gt;0,-(U11-Q11)/U11,"")</f>
        <v>-0.11041638541614625</v>
      </c>
      <c r="W11" s="49">
        <v>202259132</v>
      </c>
      <c r="X11" s="49">
        <v>158327</v>
      </c>
      <c r="Y11" s="65">
        <f>W11/X11</f>
        <v>1277.4771959299424</v>
      </c>
    </row>
    <row r="12" spans="1:25" ht="30" customHeight="1">
      <c r="A12" s="40">
        <v>9</v>
      </c>
      <c r="B12" s="41"/>
      <c r="C12" s="56" t="s">
        <v>34</v>
      </c>
      <c r="D12" s="57">
        <v>41788</v>
      </c>
      <c r="E12" s="58" t="s">
        <v>25</v>
      </c>
      <c r="F12" s="59">
        <v>52</v>
      </c>
      <c r="G12" s="59" t="s">
        <v>23</v>
      </c>
      <c r="H12" s="59">
        <v>9</v>
      </c>
      <c r="I12" s="66">
        <v>774980</v>
      </c>
      <c r="J12" s="66">
        <v>513</v>
      </c>
      <c r="K12" s="66">
        <v>802380</v>
      </c>
      <c r="L12" s="66">
        <v>541</v>
      </c>
      <c r="M12" s="66">
        <v>1339050</v>
      </c>
      <c r="N12" s="66">
        <v>850</v>
      </c>
      <c r="O12" s="66">
        <v>1191520</v>
      </c>
      <c r="P12" s="66">
        <v>764</v>
      </c>
      <c r="Q12" s="61">
        <f t="shared" si="5"/>
        <v>4107930</v>
      </c>
      <c r="R12" s="61">
        <f t="shared" si="5"/>
        <v>2668</v>
      </c>
      <c r="S12" s="62" t="e">
        <f>IF(Q12&lt;&gt;0,R12/G12,"")</f>
        <v>#VALUE!</v>
      </c>
      <c r="T12" s="62">
        <f>IF(Q12&lt;&gt;0,Q12/R12,"")</f>
        <v>1539.7038980509744</v>
      </c>
      <c r="U12" s="63">
        <v>5734430</v>
      </c>
      <c r="V12" s="64">
        <f>IF(U12&lt;&gt;0,-(U12-Q12)/U12,"")</f>
        <v>-0.2836376065275886</v>
      </c>
      <c r="W12" s="67">
        <v>255849691</v>
      </c>
      <c r="X12" s="67">
        <v>172014</v>
      </c>
      <c r="Y12" s="65">
        <f>W12/X12</f>
        <v>1487.3771379073796</v>
      </c>
    </row>
    <row r="13" spans="1:25" ht="30" customHeight="1">
      <c r="A13" s="40">
        <v>10</v>
      </c>
      <c r="B13" s="41"/>
      <c r="C13" s="75" t="s">
        <v>35</v>
      </c>
      <c r="D13" s="57">
        <v>41795</v>
      </c>
      <c r="E13" s="76" t="s">
        <v>22</v>
      </c>
      <c r="F13" s="48">
        <v>55</v>
      </c>
      <c r="G13" s="48" t="s">
        <v>23</v>
      </c>
      <c r="H13" s="77">
        <v>8</v>
      </c>
      <c r="I13" s="70">
        <v>736485</v>
      </c>
      <c r="J13" s="70">
        <v>535</v>
      </c>
      <c r="K13" s="70">
        <v>733860</v>
      </c>
      <c r="L13" s="70">
        <v>521</v>
      </c>
      <c r="M13" s="70">
        <v>1086370</v>
      </c>
      <c r="N13" s="70">
        <v>731</v>
      </c>
      <c r="O13" s="70">
        <v>1495000</v>
      </c>
      <c r="P13" s="70">
        <v>1022</v>
      </c>
      <c r="Q13" s="61">
        <f t="shared" si="5"/>
        <v>4051715</v>
      </c>
      <c r="R13" s="61">
        <f t="shared" si="5"/>
        <v>2809</v>
      </c>
      <c r="S13" s="62" t="e">
        <f>IF(Q13&lt;&gt;0,R13/G13,"")</f>
        <v>#VALUE!</v>
      </c>
      <c r="T13" s="62">
        <f>IF(Q13&lt;&gt;0,Q13/R13,"")</f>
        <v>1442.4047703809185</v>
      </c>
      <c r="U13" s="78">
        <v>4965215</v>
      </c>
      <c r="V13" s="79">
        <f>IF(U13&lt;&gt;0,-(U13-Q13)/U13,"")</f>
        <v>-0.1839799485017265</v>
      </c>
      <c r="W13" s="49">
        <v>200400777</v>
      </c>
      <c r="X13" s="49">
        <v>142359</v>
      </c>
      <c r="Y13" s="65">
        <f>W13/X13</f>
        <v>1407.7141381999031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6" t="s">
        <v>17</v>
      </c>
      <c r="C15" s="87"/>
      <c r="D15" s="87"/>
      <c r="E15" s="88"/>
      <c r="F15" s="23"/>
      <c r="G15" s="23">
        <f>SUM(G4:G14)</f>
        <v>126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160835455</v>
      </c>
      <c r="R15" s="27">
        <f>SUM(R4:R14)</f>
        <v>110681</v>
      </c>
      <c r="S15" s="28">
        <f>R15/G15</f>
        <v>878.4206349206349</v>
      </c>
      <c r="T15" s="50">
        <f>Q15/R15</f>
        <v>1453.144216261147</v>
      </c>
      <c r="U15" s="55">
        <v>132442843</v>
      </c>
      <c r="V15" s="38">
        <f>IF(U15&lt;&gt;0,-(U15-Q15)/U15,"")</f>
        <v>0.21437634044143858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3" t="s">
        <v>19</v>
      </c>
      <c r="V16" s="83"/>
      <c r="W16" s="83"/>
      <c r="X16" s="83"/>
      <c r="Y16" s="8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4"/>
      <c r="V17" s="84"/>
      <c r="W17" s="84"/>
      <c r="X17" s="84"/>
      <c r="Y17" s="8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4"/>
      <c r="V18" s="84"/>
      <c r="W18" s="84"/>
      <c r="X18" s="84"/>
      <c r="Y18" s="84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2014-07-28T13:00:53Z</cp:lastPrinted>
  <dcterms:created xsi:type="dcterms:W3CDTF">2006-04-04T07:29:08Z</dcterms:created>
  <dcterms:modified xsi:type="dcterms:W3CDTF">2014-07-28T13:02:05Z</dcterms:modified>
  <cp:category/>
  <cp:version/>
  <cp:contentType/>
  <cp:contentStatus/>
</cp:coreProperties>
</file>