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34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<sst xmlns="http://schemas.openxmlformats.org/spreadsheetml/2006/main" count="62" uniqueCount="38">
  <si>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</si>
  <si>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</si>
  <si>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</si>
  <si>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</si>
  <si>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</si>
  <si>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</si>
  <si>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</si>
  <si>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</si>
  <si>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</si>
  <si>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</si>
  <si>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</si>
  <si>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</si>
  <si>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</si>
  <si>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</si>
  <si>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</si>
  <si>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</si>
  <si>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</si>
  <si>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</si>
  <si>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</si>
  <si>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</si>
  <si>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</si>
  <si>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Guardians of the Galaxy</t>
  </si>
  <si>
    <t>Forum Hungary</t>
  </si>
  <si>
    <t>n/a</t>
  </si>
  <si>
    <t>22 Jump Street</t>
  </si>
  <si>
    <t>InterCom</t>
  </si>
  <si>
    <t>Sin City: A Dame to Kill For</t>
  </si>
  <si>
    <t>A Company</t>
  </si>
  <si>
    <t>The House of Magis</t>
  </si>
  <si>
    <t>Sex Tape</t>
  </si>
  <si>
    <t>Step Up: All In</t>
  </si>
  <si>
    <t>Pro Video</t>
  </si>
  <si>
    <t>Lucy</t>
  </si>
  <si>
    <t>UIP</t>
  </si>
  <si>
    <t>Tinker Bell and the Pirate Fairy</t>
  </si>
  <si>
    <t>The Hundred-Foot Journey</t>
  </si>
  <si>
    <t>ProVideo</t>
  </si>
  <si>
    <t>How to Train Your Dragon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</si>
</sst>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198" fontId="14" fillId="34" borderId="26" xfId="48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3" fontId="14" fillId="34" borderId="26" xfId="47" applyNumberFormat="1" applyFont="1" applyFill="1" applyBorder="1" applyAlignment="1">
      <alignment/>
    </xf>
    <xf numFmtId="3" fontId="15" fillId="34" borderId="26" xfId="48" applyNumberFormat="1" applyFont="1" applyFill="1" applyBorder="1" applyAlignment="1">
      <alignment/>
    </xf>
    <xf numFmtId="0" fontId="11" fillId="33" borderId="29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30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450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161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AUGUST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F1" sqref="F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7109375" style="0" customWidth="1"/>
    <col min="4" max="4" width="14.140625" style="0" customWidth="1"/>
    <col min="5" max="5" width="16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3" t="s">
        <v>3</v>
      </c>
      <c r="G2" s="83" t="s">
        <v>4</v>
      </c>
      <c r="H2" s="83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7"/>
    </row>
    <row r="3" spans="1:25" ht="30" customHeight="1">
      <c r="A3" s="13"/>
      <c r="B3" s="14"/>
      <c r="C3" s="78"/>
      <c r="D3" s="80"/>
      <c r="E3" s="81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41865</v>
      </c>
      <c r="E4" s="58" t="s">
        <v>22</v>
      </c>
      <c r="F4" s="59">
        <v>55</v>
      </c>
      <c r="G4" s="59" t="s">
        <v>23</v>
      </c>
      <c r="H4" s="59">
        <v>2</v>
      </c>
      <c r="I4" s="60">
        <v>14155700</v>
      </c>
      <c r="J4" s="60">
        <v>9563</v>
      </c>
      <c r="K4" s="60">
        <v>13335890</v>
      </c>
      <c r="L4" s="60">
        <v>8883</v>
      </c>
      <c r="M4" s="60">
        <v>19082079</v>
      </c>
      <c r="N4" s="60">
        <v>12459</v>
      </c>
      <c r="O4" s="60">
        <v>16517055</v>
      </c>
      <c r="P4" s="60">
        <v>10777</v>
      </c>
      <c r="Q4" s="61">
        <f aca="true" t="shared" si="0" ref="Q4:Q13">+I4+K4+M4+O4</f>
        <v>63090724</v>
      </c>
      <c r="R4" s="61">
        <f aca="true" t="shared" si="1" ref="R4:R13">+J4+L4+N4+P4</f>
        <v>41682</v>
      </c>
      <c r="S4" s="62" t="e">
        <f aca="true" t="shared" si="2" ref="S4:S13">IF(Q4&lt;&gt;0,R4/G4,"")</f>
        <v>#VALUE!</v>
      </c>
      <c r="T4" s="62">
        <f aca="true" t="shared" si="3" ref="T4:T13">IF(Q4&lt;&gt;0,Q4/R4,"")</f>
        <v>1513.6203637061562</v>
      </c>
      <c r="U4" s="63">
        <v>117709867</v>
      </c>
      <c r="V4" s="64">
        <f aca="true" t="shared" si="4" ref="V4:V13">IF(U4&lt;&gt;0,-(U4-Q4)/U4,"")</f>
        <v>-0.46401499204820273</v>
      </c>
      <c r="W4" s="60">
        <v>239998797</v>
      </c>
      <c r="X4" s="60">
        <v>162368</v>
      </c>
      <c r="Y4" s="65">
        <f aca="true" t="shared" si="5" ref="Y4:Y13">W4/X4</f>
        <v>1478.116359134805</v>
      </c>
    </row>
    <row r="5" spans="1:25" ht="30" customHeight="1">
      <c r="A5" s="40">
        <v>2</v>
      </c>
      <c r="B5" s="41"/>
      <c r="C5" s="56" t="s">
        <v>24</v>
      </c>
      <c r="D5" s="57">
        <v>41872</v>
      </c>
      <c r="E5" s="58" t="s">
        <v>25</v>
      </c>
      <c r="F5" s="59">
        <v>39</v>
      </c>
      <c r="G5" s="59" t="s">
        <v>23</v>
      </c>
      <c r="H5" s="59">
        <v>1</v>
      </c>
      <c r="I5" s="66">
        <v>8753365</v>
      </c>
      <c r="J5" s="66">
        <v>7058</v>
      </c>
      <c r="K5" s="66">
        <v>7887508</v>
      </c>
      <c r="L5" s="66">
        <v>6092</v>
      </c>
      <c r="M5" s="66">
        <v>11577280</v>
      </c>
      <c r="N5" s="66">
        <v>8712</v>
      </c>
      <c r="O5" s="66">
        <v>10310111</v>
      </c>
      <c r="P5" s="66">
        <v>7756</v>
      </c>
      <c r="Q5" s="61">
        <f t="shared" si="0"/>
        <v>38528264</v>
      </c>
      <c r="R5" s="61">
        <f t="shared" si="1"/>
        <v>29618</v>
      </c>
      <c r="S5" s="62" t="e">
        <f t="shared" si="2"/>
        <v>#VALUE!</v>
      </c>
      <c r="T5" s="62">
        <f t="shared" si="3"/>
        <v>1300.8394894996286</v>
      </c>
      <c r="U5" s="63">
        <v>0</v>
      </c>
      <c r="V5" s="64">
        <f t="shared" si="4"/>
      </c>
      <c r="W5" s="73">
        <v>38528264</v>
      </c>
      <c r="X5" s="73">
        <v>29618</v>
      </c>
      <c r="Y5" s="65">
        <f t="shared" si="5"/>
        <v>1300.8394894996286</v>
      </c>
    </row>
    <row r="6" spans="1:25" ht="30" customHeight="1">
      <c r="A6" s="40">
        <v>3</v>
      </c>
      <c r="B6" s="41"/>
      <c r="C6" s="56" t="s">
        <v>32</v>
      </c>
      <c r="D6" s="57">
        <v>41858</v>
      </c>
      <c r="E6" s="58" t="s">
        <v>33</v>
      </c>
      <c r="F6" s="59">
        <v>45</v>
      </c>
      <c r="G6" s="59">
        <v>46</v>
      </c>
      <c r="H6" s="59">
        <v>3</v>
      </c>
      <c r="I6" s="72">
        <v>5218347</v>
      </c>
      <c r="J6" s="72">
        <v>3915</v>
      </c>
      <c r="K6" s="72">
        <v>5444404</v>
      </c>
      <c r="L6" s="72">
        <v>4052</v>
      </c>
      <c r="M6" s="72">
        <v>8975421</v>
      </c>
      <c r="N6" s="72">
        <v>6482</v>
      </c>
      <c r="O6" s="72">
        <v>6565085</v>
      </c>
      <c r="P6" s="72">
        <v>4693</v>
      </c>
      <c r="Q6" s="61">
        <f t="shared" si="0"/>
        <v>26203257</v>
      </c>
      <c r="R6" s="61">
        <f t="shared" si="1"/>
        <v>19142</v>
      </c>
      <c r="S6" s="62">
        <f t="shared" si="2"/>
        <v>416.1304347826087</v>
      </c>
      <c r="T6" s="62">
        <f t="shared" si="3"/>
        <v>1368.8881517082855</v>
      </c>
      <c r="U6" s="63">
        <v>45265719</v>
      </c>
      <c r="V6" s="64">
        <f t="shared" si="4"/>
        <v>-0.42112358802916616</v>
      </c>
      <c r="W6" s="49">
        <v>196296830</v>
      </c>
      <c r="X6" s="49">
        <v>149537</v>
      </c>
      <c r="Y6" s="65">
        <f t="shared" si="5"/>
        <v>1312.6973926185492</v>
      </c>
    </row>
    <row r="7" spans="1:25" ht="30" customHeight="1">
      <c r="A7" s="40">
        <v>4</v>
      </c>
      <c r="B7" s="41"/>
      <c r="C7" s="56" t="s">
        <v>26</v>
      </c>
      <c r="D7" s="57">
        <v>41872</v>
      </c>
      <c r="E7" s="58" t="s">
        <v>27</v>
      </c>
      <c r="F7" s="59">
        <v>41</v>
      </c>
      <c r="G7" s="59" t="s">
        <v>23</v>
      </c>
      <c r="H7" s="59">
        <v>1</v>
      </c>
      <c r="I7" s="67">
        <v>4749565</v>
      </c>
      <c r="J7" s="67">
        <v>3286</v>
      </c>
      <c r="K7" s="67">
        <v>4139345</v>
      </c>
      <c r="L7" s="67">
        <v>2819</v>
      </c>
      <c r="M7" s="67">
        <v>5577320</v>
      </c>
      <c r="N7" s="67">
        <v>3704</v>
      </c>
      <c r="O7" s="67">
        <v>4516140</v>
      </c>
      <c r="P7" s="67">
        <v>3010</v>
      </c>
      <c r="Q7" s="61">
        <f t="shared" si="0"/>
        <v>18982370</v>
      </c>
      <c r="R7" s="61">
        <f t="shared" si="1"/>
        <v>12819</v>
      </c>
      <c r="S7" s="62" t="e">
        <f t="shared" si="2"/>
        <v>#VALUE!</v>
      </c>
      <c r="T7" s="62">
        <f t="shared" si="3"/>
        <v>1480.7995943521335</v>
      </c>
      <c r="U7" s="63">
        <v>0</v>
      </c>
      <c r="V7" s="64">
        <f t="shared" si="4"/>
      </c>
      <c r="W7" s="73">
        <v>18982370</v>
      </c>
      <c r="X7" s="73">
        <v>12819</v>
      </c>
      <c r="Y7" s="65">
        <f t="shared" si="5"/>
        <v>1480.7995943521335</v>
      </c>
    </row>
    <row r="8" spans="1:25" ht="30" customHeight="1">
      <c r="A8" s="40">
        <v>5</v>
      </c>
      <c r="B8" s="41"/>
      <c r="C8" s="56" t="s">
        <v>28</v>
      </c>
      <c r="D8" s="57">
        <v>41872</v>
      </c>
      <c r="E8" s="58" t="s">
        <v>22</v>
      </c>
      <c r="F8" s="59">
        <v>23</v>
      </c>
      <c r="G8" s="59" t="s">
        <v>23</v>
      </c>
      <c r="H8" s="59">
        <v>1</v>
      </c>
      <c r="I8" s="60">
        <v>5080760</v>
      </c>
      <c r="J8" s="60">
        <v>3629</v>
      </c>
      <c r="K8" s="60">
        <v>2265380</v>
      </c>
      <c r="L8" s="60">
        <v>1675</v>
      </c>
      <c r="M8" s="60">
        <v>3944150</v>
      </c>
      <c r="N8" s="60">
        <v>2869</v>
      </c>
      <c r="O8" s="60">
        <v>4531435</v>
      </c>
      <c r="P8" s="60">
        <v>3386</v>
      </c>
      <c r="Q8" s="61">
        <f t="shared" si="0"/>
        <v>15821725</v>
      </c>
      <c r="R8" s="61">
        <f t="shared" si="1"/>
        <v>11559</v>
      </c>
      <c r="S8" s="62" t="e">
        <f t="shared" si="2"/>
        <v>#VALUE!</v>
      </c>
      <c r="T8" s="62">
        <f t="shared" si="3"/>
        <v>1368.7797387317241</v>
      </c>
      <c r="U8" s="63">
        <v>0</v>
      </c>
      <c r="V8" s="64">
        <f t="shared" si="4"/>
      </c>
      <c r="W8" s="49">
        <v>15821725</v>
      </c>
      <c r="X8" s="49">
        <v>11559</v>
      </c>
      <c r="Y8" s="65">
        <f t="shared" si="5"/>
        <v>1368.7797387317241</v>
      </c>
    </row>
    <row r="9" spans="1:25" ht="30" customHeight="1">
      <c r="A9" s="40">
        <v>6</v>
      </c>
      <c r="B9" s="41"/>
      <c r="C9" s="68" t="s">
        <v>29</v>
      </c>
      <c r="D9" s="57">
        <v>41851</v>
      </c>
      <c r="E9" s="69" t="s">
        <v>25</v>
      </c>
      <c r="F9" s="48">
        <v>51</v>
      </c>
      <c r="G9" s="48" t="s">
        <v>23</v>
      </c>
      <c r="H9" s="48">
        <v>4</v>
      </c>
      <c r="I9" s="66">
        <v>3069648</v>
      </c>
      <c r="J9" s="66">
        <v>2366</v>
      </c>
      <c r="K9" s="66">
        <v>3345519</v>
      </c>
      <c r="L9" s="66">
        <v>2501</v>
      </c>
      <c r="M9" s="66">
        <v>5442915</v>
      </c>
      <c r="N9" s="66">
        <v>3963</v>
      </c>
      <c r="O9" s="66">
        <v>3911320</v>
      </c>
      <c r="P9" s="66">
        <v>2830</v>
      </c>
      <c r="Q9" s="61">
        <f t="shared" si="0"/>
        <v>15769402</v>
      </c>
      <c r="R9" s="61">
        <f t="shared" si="1"/>
        <v>11660</v>
      </c>
      <c r="S9" s="62" t="e">
        <f t="shared" si="2"/>
        <v>#VALUE!</v>
      </c>
      <c r="T9" s="62">
        <f t="shared" si="3"/>
        <v>1352.4358490566037</v>
      </c>
      <c r="U9" s="63">
        <v>24072740</v>
      </c>
      <c r="V9" s="64">
        <f t="shared" si="4"/>
        <v>-0.34492700041623847</v>
      </c>
      <c r="W9" s="73">
        <v>183198179</v>
      </c>
      <c r="X9" s="73">
        <v>142995</v>
      </c>
      <c r="Y9" s="65">
        <f t="shared" si="5"/>
        <v>1281.1509423406412</v>
      </c>
    </row>
    <row r="10" spans="1:25" ht="30" customHeight="1">
      <c r="A10" s="40">
        <v>7</v>
      </c>
      <c r="B10" s="41"/>
      <c r="C10" s="56" t="s">
        <v>30</v>
      </c>
      <c r="D10" s="57">
        <v>41872</v>
      </c>
      <c r="E10" s="58" t="s">
        <v>31</v>
      </c>
      <c r="F10" s="59">
        <v>35</v>
      </c>
      <c r="G10" s="59" t="s">
        <v>23</v>
      </c>
      <c r="H10" s="59">
        <v>1</v>
      </c>
      <c r="I10" s="70">
        <v>3387667.5</v>
      </c>
      <c r="J10" s="70">
        <v>2491</v>
      </c>
      <c r="K10" s="70">
        <v>3199745</v>
      </c>
      <c r="L10" s="70">
        <v>2293</v>
      </c>
      <c r="M10" s="70">
        <v>4450985</v>
      </c>
      <c r="N10" s="70">
        <v>3070</v>
      </c>
      <c r="O10" s="70">
        <v>4298925</v>
      </c>
      <c r="P10" s="70">
        <v>3017</v>
      </c>
      <c r="Q10" s="61">
        <f t="shared" si="0"/>
        <v>15337322.5</v>
      </c>
      <c r="R10" s="61">
        <f t="shared" si="1"/>
        <v>10871</v>
      </c>
      <c r="S10" s="62" t="e">
        <f t="shared" si="2"/>
        <v>#VALUE!</v>
      </c>
      <c r="T10" s="62">
        <f t="shared" si="3"/>
        <v>1410.8474381381657</v>
      </c>
      <c r="U10" s="63">
        <v>0</v>
      </c>
      <c r="V10" s="64">
        <f t="shared" si="4"/>
      </c>
      <c r="W10" s="71">
        <v>15337322.5</v>
      </c>
      <c r="X10" s="71">
        <v>10871</v>
      </c>
      <c r="Y10" s="65">
        <f t="shared" si="5"/>
        <v>1410.8474381381657</v>
      </c>
    </row>
    <row r="11" spans="1:25" ht="30" customHeight="1">
      <c r="A11" s="40">
        <v>8</v>
      </c>
      <c r="B11" s="41"/>
      <c r="C11" s="56" t="s">
        <v>34</v>
      </c>
      <c r="D11" s="57">
        <v>41858</v>
      </c>
      <c r="E11" s="58" t="s">
        <v>22</v>
      </c>
      <c r="F11" s="59">
        <v>55</v>
      </c>
      <c r="G11" s="59" t="s">
        <v>23</v>
      </c>
      <c r="H11" s="59">
        <v>3</v>
      </c>
      <c r="I11" s="60">
        <v>3211481</v>
      </c>
      <c r="J11" s="60">
        <v>2528</v>
      </c>
      <c r="K11" s="60">
        <v>2113190</v>
      </c>
      <c r="L11" s="60">
        <v>1665</v>
      </c>
      <c r="M11" s="60">
        <v>3613645</v>
      </c>
      <c r="N11" s="60">
        <v>2742</v>
      </c>
      <c r="O11" s="60">
        <v>3783830</v>
      </c>
      <c r="P11" s="60">
        <v>2967</v>
      </c>
      <c r="Q11" s="61">
        <f t="shared" si="0"/>
        <v>12722146</v>
      </c>
      <c r="R11" s="61">
        <f t="shared" si="1"/>
        <v>9902</v>
      </c>
      <c r="S11" s="62" t="e">
        <f t="shared" si="2"/>
        <v>#VALUE!</v>
      </c>
      <c r="T11" s="62">
        <f t="shared" si="3"/>
        <v>1284.8056958190264</v>
      </c>
      <c r="U11" s="63">
        <v>21368253</v>
      </c>
      <c r="V11" s="64">
        <f t="shared" si="4"/>
        <v>-0.4046239531139958</v>
      </c>
      <c r="W11" s="49">
        <v>87887744</v>
      </c>
      <c r="X11" s="49">
        <v>68943</v>
      </c>
      <c r="Y11" s="65">
        <f t="shared" si="5"/>
        <v>1274.788506447355</v>
      </c>
    </row>
    <row r="12" spans="1:25" ht="30" customHeight="1">
      <c r="A12" s="40">
        <v>9</v>
      </c>
      <c r="B12" s="41"/>
      <c r="C12" s="56" t="s">
        <v>35</v>
      </c>
      <c r="D12" s="57">
        <v>41865</v>
      </c>
      <c r="E12" s="58" t="s">
        <v>36</v>
      </c>
      <c r="F12" s="59">
        <v>32</v>
      </c>
      <c r="G12" s="59" t="s">
        <v>23</v>
      </c>
      <c r="H12" s="59">
        <v>2</v>
      </c>
      <c r="I12" s="70">
        <v>2241800</v>
      </c>
      <c r="J12" s="70">
        <v>1670</v>
      </c>
      <c r="K12" s="70">
        <v>2610090</v>
      </c>
      <c r="L12" s="70">
        <v>1886</v>
      </c>
      <c r="M12" s="70">
        <v>4023910</v>
      </c>
      <c r="N12" s="70">
        <v>2825</v>
      </c>
      <c r="O12" s="70">
        <v>2951710</v>
      </c>
      <c r="P12" s="70">
        <v>2177</v>
      </c>
      <c r="Q12" s="61">
        <f t="shared" si="0"/>
        <v>11827510</v>
      </c>
      <c r="R12" s="61">
        <f t="shared" si="1"/>
        <v>8558</v>
      </c>
      <c r="S12" s="62" t="e">
        <f t="shared" si="2"/>
        <v>#VALUE!</v>
      </c>
      <c r="T12" s="62">
        <f t="shared" si="3"/>
        <v>1382.041364804861</v>
      </c>
      <c r="U12" s="63">
        <v>15156515</v>
      </c>
      <c r="V12" s="64">
        <f t="shared" si="4"/>
        <v>-0.2196418503857912</v>
      </c>
      <c r="W12" s="71">
        <v>37424440</v>
      </c>
      <c r="X12" s="71">
        <v>27246</v>
      </c>
      <c r="Y12" s="65">
        <f t="shared" si="5"/>
        <v>1373.5755707259782</v>
      </c>
    </row>
    <row r="13" spans="1:25" ht="30" customHeight="1">
      <c r="A13" s="40">
        <v>10</v>
      </c>
      <c r="B13" s="41"/>
      <c r="C13" s="56" t="s">
        <v>37</v>
      </c>
      <c r="D13" s="57">
        <v>41809</v>
      </c>
      <c r="E13" s="58" t="s">
        <v>25</v>
      </c>
      <c r="F13" s="59">
        <v>61</v>
      </c>
      <c r="G13" s="59" t="s">
        <v>23</v>
      </c>
      <c r="H13" s="59">
        <v>10</v>
      </c>
      <c r="I13" s="66">
        <v>2087735</v>
      </c>
      <c r="J13" s="66">
        <v>1514</v>
      </c>
      <c r="K13" s="66">
        <v>1211485</v>
      </c>
      <c r="L13" s="66">
        <v>909</v>
      </c>
      <c r="M13" s="66">
        <v>2198680</v>
      </c>
      <c r="N13" s="66">
        <v>1608</v>
      </c>
      <c r="O13" s="66">
        <v>2310855</v>
      </c>
      <c r="P13" s="66">
        <v>1704</v>
      </c>
      <c r="Q13" s="61">
        <f t="shared" si="0"/>
        <v>7808755</v>
      </c>
      <c r="R13" s="61">
        <f t="shared" si="1"/>
        <v>5735</v>
      </c>
      <c r="S13" s="62" t="e">
        <f t="shared" si="2"/>
        <v>#VALUE!</v>
      </c>
      <c r="T13" s="62">
        <f t="shared" si="3"/>
        <v>1361.5963382737577</v>
      </c>
      <c r="U13" s="63">
        <v>10146215</v>
      </c>
      <c r="V13" s="64">
        <f t="shared" si="4"/>
        <v>-0.2303775348738421</v>
      </c>
      <c r="W13" s="73">
        <v>457378260</v>
      </c>
      <c r="X13" s="73">
        <v>346161</v>
      </c>
      <c r="Y13" s="65">
        <f t="shared" si="5"/>
        <v>1321.2876667215544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46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226091475.5</v>
      </c>
      <c r="R15" s="27">
        <f>SUM(R4:R14)</f>
        <v>161546</v>
      </c>
      <c r="S15" s="28">
        <f>R15/G15</f>
        <v>3511.8695652173915</v>
      </c>
      <c r="T15" s="50">
        <f>Q15/R15</f>
        <v>1399.5485836851424</v>
      </c>
      <c r="U15" s="55">
        <v>262094476</v>
      </c>
      <c r="V15" s="38">
        <f>IF(U15&lt;&gt;0,-(U15-Q15)/U15,"")</f>
        <v>-0.13736649871247192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5" t="s">
        <v>19</v>
      </c>
      <c r="V16" s="85"/>
      <c r="W16" s="85"/>
      <c r="X16" s="85"/>
      <c r="Y16" s="8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6"/>
      <c r="V17" s="86"/>
      <c r="W17" s="86"/>
      <c r="X17" s="86"/>
      <c r="Y17" s="8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6"/>
      <c r="V18" s="86"/>
      <c r="W18" s="86"/>
      <c r="X18" s="86"/>
      <c r="Y18" s="86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2014-09-02T07:42:46Z</dcterms:modified>
  <cp:category/>
  <cp:version/>
  <cp:contentType/>
  <cp:contentStatus/>
</cp:coreProperties>
</file>