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35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<sst xmlns="http://schemas.openxmlformats.org/spreadsheetml/2006/main" count="61" uniqueCount="38">
  <si>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</si>
  <si>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</si>
  <si>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</si>
  <si>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</si>
  <si>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</si>
  <si>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</si>
  <si>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</si>
  <si>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</si>
  <si>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</si>
  <si>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</si>
  <si>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</si>
  <si>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</si>
  <si>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</si>
  <si>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</si>
  <si>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</si>
  <si>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</si>
  <si>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</si>
  <si>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</si>
  <si>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</si>
  <si>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</si>
  <si>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</si>
  <si>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Expendables 3</t>
  </si>
  <si>
    <t>ProVideo</t>
  </si>
  <si>
    <t>n/a</t>
  </si>
  <si>
    <t>Teenage Mutant Ninja Turtles</t>
  </si>
  <si>
    <t>UIP</t>
  </si>
  <si>
    <t>Guardians of the Galaxy</t>
  </si>
  <si>
    <t>Forum Hungary</t>
  </si>
  <si>
    <t>22 Jump Street</t>
  </si>
  <si>
    <t>InterCom</t>
  </si>
  <si>
    <t>Lucy</t>
  </si>
  <si>
    <t>Step Up: All In</t>
  </si>
  <si>
    <t>Pro Video</t>
  </si>
  <si>
    <t>Tinker Bell and the Pirate Fairy</t>
  </si>
  <si>
    <t>The House of Magic</t>
  </si>
  <si>
    <t>Sex Tape</t>
  </si>
  <si>
    <t>Sin City: A Dame to Kill For</t>
  </si>
  <si>
    <t>A Company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</si>
</sst>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  <numFmt numFmtId="199" formatCode="_-* #,##0\ _F_t_-;\-* #,##0\ _F_t_-;_-* &quot;- &quot;_F_t_-;_-@_-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8" applyNumberFormat="1" applyFont="1" applyFill="1" applyBorder="1" applyAlignment="1" applyProtection="1">
      <alignment vertical="center"/>
      <protection locked="0"/>
    </xf>
    <xf numFmtId="197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horizontal="left" vertical="center"/>
      <protection locked="0"/>
    </xf>
    <xf numFmtId="3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5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 horizontal="right"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2" applyNumberFormat="1" applyFont="1" applyFill="1" applyBorder="1" applyAlignment="1" applyProtection="1">
      <alignment horizontal="right"/>
      <protection/>
    </xf>
    <xf numFmtId="3" fontId="14" fillId="34" borderId="28" xfId="62" applyNumberFormat="1" applyFont="1" applyFill="1" applyBorder="1" applyAlignment="1" applyProtection="1">
      <alignment horizontal="right"/>
      <protection/>
    </xf>
    <xf numFmtId="3" fontId="14" fillId="34" borderId="26" xfId="47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198" fontId="14" fillId="34" borderId="26" xfId="48" applyNumberFormat="1" applyFont="1" applyFill="1" applyBorder="1" applyAlignment="1">
      <alignment/>
    </xf>
    <xf numFmtId="198" fontId="15" fillId="34" borderId="26" xfId="48" applyNumberFormat="1" applyFont="1" applyFill="1" applyBorder="1" applyAlignment="1">
      <alignment/>
    </xf>
    <xf numFmtId="3" fontId="14" fillId="34" borderId="26" xfId="47" applyNumberFormat="1" applyFont="1" applyFill="1" applyBorder="1" applyAlignment="1">
      <alignment horizontal="right"/>
    </xf>
    <xf numFmtId="3" fontId="15" fillId="34" borderId="26" xfId="57" applyNumberFormat="1" applyFont="1" applyFill="1" applyBorder="1">
      <alignment/>
      <protection/>
    </xf>
    <xf numFmtId="0" fontId="14" fillId="34" borderId="26" xfId="0" applyFont="1" applyFill="1" applyBorder="1" applyAlignment="1" applyProtection="1">
      <alignment vertical="center"/>
      <protection locked="0"/>
    </xf>
    <xf numFmtId="0" fontId="14" fillId="34" borderId="26" xfId="0" applyFont="1" applyFill="1" applyBorder="1" applyAlignment="1" applyProtection="1">
      <alignment horizontal="left" vertical="center"/>
      <protection locked="0"/>
    </xf>
    <xf numFmtId="0" fontId="14" fillId="34" borderId="25" xfId="0" applyFont="1" applyFill="1" applyBorder="1" applyAlignment="1" applyProtection="1">
      <alignment horizontal="center" vertical="center"/>
      <protection locked="0"/>
    </xf>
    <xf numFmtId="3" fontId="15" fillId="34" borderId="26" xfId="48" applyNumberFormat="1" applyFont="1" applyFill="1" applyBorder="1" applyAlignment="1">
      <alignment/>
    </xf>
    <xf numFmtId="3" fontId="14" fillId="0" borderId="26" xfId="43" applyNumberFormat="1" applyFont="1" applyFill="1" applyBorder="1" applyAlignment="1" applyProtection="1">
      <alignment/>
      <protection/>
    </xf>
    <xf numFmtId="0" fontId="11" fillId="33" borderId="29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30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3640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9352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28-31 AUGUST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" sqref="C1: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1.00390625" style="0" customWidth="1"/>
    <col min="4" max="4" width="12.421875" style="0" customWidth="1"/>
    <col min="5" max="5" width="17.14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87" t="s">
        <v>3</v>
      </c>
      <c r="G2" s="87" t="s">
        <v>4</v>
      </c>
      <c r="H2" s="87" t="s">
        <v>5</v>
      </c>
      <c r="I2" s="86" t="s">
        <v>18</v>
      </c>
      <c r="J2" s="86"/>
      <c r="K2" s="86" t="s">
        <v>6</v>
      </c>
      <c r="L2" s="86"/>
      <c r="M2" s="86" t="s">
        <v>7</v>
      </c>
      <c r="N2" s="86"/>
      <c r="O2" s="86" t="s">
        <v>8</v>
      </c>
      <c r="P2" s="86"/>
      <c r="Q2" s="86" t="s">
        <v>9</v>
      </c>
      <c r="R2" s="86"/>
      <c r="S2" s="86"/>
      <c r="T2" s="86"/>
      <c r="U2" s="86" t="s">
        <v>10</v>
      </c>
      <c r="V2" s="86"/>
      <c r="W2" s="86" t="s">
        <v>11</v>
      </c>
      <c r="X2" s="86"/>
      <c r="Y2" s="91"/>
    </row>
    <row r="3" spans="1:25" ht="30" customHeight="1">
      <c r="A3" s="13"/>
      <c r="B3" s="14"/>
      <c r="C3" s="82"/>
      <c r="D3" s="84"/>
      <c r="E3" s="85"/>
      <c r="F3" s="88"/>
      <c r="G3" s="88"/>
      <c r="H3" s="8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41877</v>
      </c>
      <c r="E4" s="58" t="s">
        <v>22</v>
      </c>
      <c r="F4" s="59">
        <v>32</v>
      </c>
      <c r="G4" s="59" t="s">
        <v>23</v>
      </c>
      <c r="H4" s="60">
        <v>1</v>
      </c>
      <c r="I4" s="61">
        <v>11704931</v>
      </c>
      <c r="J4" s="61">
        <v>9360</v>
      </c>
      <c r="K4" s="61">
        <v>11836039</v>
      </c>
      <c r="L4" s="61">
        <v>9029</v>
      </c>
      <c r="M4" s="61">
        <v>18135041</v>
      </c>
      <c r="N4" s="61">
        <v>13496</v>
      </c>
      <c r="O4" s="61">
        <v>14784454</v>
      </c>
      <c r="P4" s="61">
        <v>10800</v>
      </c>
      <c r="Q4" s="62">
        <f aca="true" t="shared" si="0" ref="Q4:R13">+I4+K4+M4+O4</f>
        <v>56460465</v>
      </c>
      <c r="R4" s="62">
        <f t="shared" si="0"/>
        <v>42685</v>
      </c>
      <c r="S4" s="63" t="e">
        <f>IF(Q4&lt;&gt;0,R4/G4,"")</f>
        <v>#VALUE!</v>
      </c>
      <c r="T4" s="63">
        <f>IF(Q4&lt;&gt;0,Q4/R4,"")</f>
        <v>1322.7237905587442</v>
      </c>
      <c r="U4" s="64">
        <v>0</v>
      </c>
      <c r="V4" s="65">
        <f>IF(U4&lt;&gt;0,-(U4-Q4)/U4,"")</f>
      </c>
      <c r="W4" s="64">
        <v>56460465</v>
      </c>
      <c r="X4" s="64">
        <v>42685</v>
      </c>
      <c r="Y4" s="66">
        <f>W4/X4</f>
        <v>1322.7237905587442</v>
      </c>
    </row>
    <row r="5" spans="1:25" ht="30" customHeight="1">
      <c r="A5" s="40">
        <v>2</v>
      </c>
      <c r="B5" s="41"/>
      <c r="C5" s="56" t="s">
        <v>24</v>
      </c>
      <c r="D5" s="57">
        <v>41877</v>
      </c>
      <c r="E5" s="58" t="s">
        <v>25</v>
      </c>
      <c r="F5" s="59">
        <v>50</v>
      </c>
      <c r="G5" s="59">
        <v>78</v>
      </c>
      <c r="H5" s="60">
        <v>1</v>
      </c>
      <c r="I5" s="67">
        <v>8664370</v>
      </c>
      <c r="J5" s="67">
        <v>6467</v>
      </c>
      <c r="K5" s="67">
        <v>7636065</v>
      </c>
      <c r="L5" s="67">
        <v>5495</v>
      </c>
      <c r="M5" s="67">
        <v>11752466</v>
      </c>
      <c r="N5" s="67">
        <v>8285</v>
      </c>
      <c r="O5" s="67">
        <v>10310961</v>
      </c>
      <c r="P5" s="67">
        <v>7248</v>
      </c>
      <c r="Q5" s="62">
        <f t="shared" si="0"/>
        <v>38363862</v>
      </c>
      <c r="R5" s="62">
        <f t="shared" si="0"/>
        <v>27495</v>
      </c>
      <c r="S5" s="63">
        <f>IF(Q5&lt;&gt;0,R5/G5,"")</f>
        <v>352.5</v>
      </c>
      <c r="T5" s="63">
        <f>IF(Q5&lt;&gt;0,Q5/R5,"")</f>
        <v>1395.3032187670485</v>
      </c>
      <c r="U5" s="64">
        <v>0</v>
      </c>
      <c r="V5" s="65">
        <f>IF(U5&lt;&gt;0,-(U5-Q5)/U5,"")</f>
      </c>
      <c r="W5" s="49">
        <v>38363862</v>
      </c>
      <c r="X5" s="49">
        <v>27495</v>
      </c>
      <c r="Y5" s="66">
        <f>W5/X5</f>
        <v>1395.3032187670485</v>
      </c>
    </row>
    <row r="6" spans="1:25" ht="30" customHeight="1">
      <c r="A6" s="40">
        <v>3</v>
      </c>
      <c r="B6" s="41"/>
      <c r="C6" s="56" t="s">
        <v>26</v>
      </c>
      <c r="D6" s="57">
        <v>41865</v>
      </c>
      <c r="E6" s="58" t="s">
        <v>27</v>
      </c>
      <c r="F6" s="59">
        <v>55</v>
      </c>
      <c r="G6" s="59" t="s">
        <v>23</v>
      </c>
      <c r="H6" s="60">
        <v>3</v>
      </c>
      <c r="I6" s="68">
        <v>5467326</v>
      </c>
      <c r="J6" s="68">
        <v>4043</v>
      </c>
      <c r="K6" s="68">
        <v>6244952</v>
      </c>
      <c r="L6" s="68">
        <v>4408</v>
      </c>
      <c r="M6" s="68">
        <v>9412676</v>
      </c>
      <c r="N6" s="68">
        <v>6475</v>
      </c>
      <c r="O6" s="68">
        <v>7224609</v>
      </c>
      <c r="P6" s="68">
        <v>4951</v>
      </c>
      <c r="Q6" s="62">
        <f t="shared" si="0"/>
        <v>28349563</v>
      </c>
      <c r="R6" s="62">
        <f t="shared" si="0"/>
        <v>19877</v>
      </c>
      <c r="S6" s="63" t="e">
        <f aca="true" t="shared" si="1" ref="S6:S13">IF(Q6&lt;&gt;0,R6/G6,"")</f>
        <v>#VALUE!</v>
      </c>
      <c r="T6" s="63">
        <f aca="true" t="shared" si="2" ref="T6:T13">IF(Q6&lt;&gt;0,Q6/R6,"")</f>
        <v>1426.2495849474267</v>
      </c>
      <c r="U6" s="64">
        <v>63090724</v>
      </c>
      <c r="V6" s="65">
        <f aca="true" t="shared" si="3" ref="V6:V13">IF(U6&lt;&gt;0,-(U6-Q6)/U6,"")</f>
        <v>-0.5506540232443679</v>
      </c>
      <c r="W6" s="68">
        <v>295947797</v>
      </c>
      <c r="X6" s="68">
        <v>202285</v>
      </c>
      <c r="Y6" s="66">
        <f aca="true" t="shared" si="4" ref="Y6:Y13">W6/X6</f>
        <v>1463.0239365251996</v>
      </c>
    </row>
    <row r="7" spans="1:25" ht="30" customHeight="1">
      <c r="A7" s="40">
        <v>4</v>
      </c>
      <c r="B7" s="41"/>
      <c r="C7" s="56" t="s">
        <v>28</v>
      </c>
      <c r="D7" s="57">
        <v>41872</v>
      </c>
      <c r="E7" s="58" t="s">
        <v>29</v>
      </c>
      <c r="F7" s="59">
        <v>39</v>
      </c>
      <c r="G7" s="59" t="s">
        <v>23</v>
      </c>
      <c r="H7" s="60">
        <v>2</v>
      </c>
      <c r="I7" s="69">
        <v>4379428</v>
      </c>
      <c r="J7" s="69">
        <v>3653</v>
      </c>
      <c r="K7" s="69">
        <v>4911606</v>
      </c>
      <c r="L7" s="69">
        <v>3852</v>
      </c>
      <c r="M7" s="69">
        <v>6459645</v>
      </c>
      <c r="N7" s="69">
        <v>4936</v>
      </c>
      <c r="O7" s="69">
        <v>5519315</v>
      </c>
      <c r="P7" s="69">
        <v>4080</v>
      </c>
      <c r="Q7" s="62">
        <f t="shared" si="0"/>
        <v>21269994</v>
      </c>
      <c r="R7" s="62">
        <f t="shared" si="0"/>
        <v>16521</v>
      </c>
      <c r="S7" s="63" t="e">
        <f t="shared" si="1"/>
        <v>#VALUE!</v>
      </c>
      <c r="T7" s="63">
        <f t="shared" si="2"/>
        <v>1287.4519702197204</v>
      </c>
      <c r="U7" s="64">
        <v>38528264</v>
      </c>
      <c r="V7" s="65">
        <f t="shared" si="3"/>
        <v>-0.4479379086480512</v>
      </c>
      <c r="W7" s="70">
        <v>76496371</v>
      </c>
      <c r="X7" s="70">
        <v>60257</v>
      </c>
      <c r="Y7" s="66">
        <f t="shared" si="4"/>
        <v>1269.501817216257</v>
      </c>
    </row>
    <row r="8" spans="1:25" ht="30" customHeight="1">
      <c r="A8" s="40">
        <v>5</v>
      </c>
      <c r="B8" s="41"/>
      <c r="C8" s="56" t="s">
        <v>30</v>
      </c>
      <c r="D8" s="57">
        <v>41858</v>
      </c>
      <c r="E8" s="58" t="s">
        <v>25</v>
      </c>
      <c r="F8" s="59">
        <v>45</v>
      </c>
      <c r="G8" s="59">
        <v>46</v>
      </c>
      <c r="H8" s="60">
        <v>4</v>
      </c>
      <c r="I8" s="67">
        <v>2805450</v>
      </c>
      <c r="J8" s="67">
        <v>2153</v>
      </c>
      <c r="K8" s="67">
        <v>3217155</v>
      </c>
      <c r="L8" s="67">
        <v>2409</v>
      </c>
      <c r="M8" s="67">
        <v>4613035</v>
      </c>
      <c r="N8" s="67">
        <v>3335</v>
      </c>
      <c r="O8" s="67">
        <v>3790695</v>
      </c>
      <c r="P8" s="67">
        <v>2763</v>
      </c>
      <c r="Q8" s="62">
        <f t="shared" si="0"/>
        <v>14426335</v>
      </c>
      <c r="R8" s="62">
        <f t="shared" si="0"/>
        <v>10660</v>
      </c>
      <c r="S8" s="63">
        <f t="shared" si="1"/>
        <v>231.7391304347826</v>
      </c>
      <c r="T8" s="63">
        <f t="shared" si="2"/>
        <v>1353.3147279549719</v>
      </c>
      <c r="U8" s="64">
        <v>26203257</v>
      </c>
      <c r="V8" s="65">
        <f t="shared" si="3"/>
        <v>-0.44944496785266047</v>
      </c>
      <c r="W8" s="49">
        <v>221560407</v>
      </c>
      <c r="X8" s="49">
        <v>169062</v>
      </c>
      <c r="Y8" s="66">
        <f t="shared" si="4"/>
        <v>1310.5275401923554</v>
      </c>
    </row>
    <row r="9" spans="1:25" ht="30" customHeight="1">
      <c r="A9" s="40">
        <v>6</v>
      </c>
      <c r="B9" s="41"/>
      <c r="C9" s="73" t="s">
        <v>35</v>
      </c>
      <c r="D9" s="57">
        <v>41851</v>
      </c>
      <c r="E9" s="74" t="s">
        <v>29</v>
      </c>
      <c r="F9" s="48">
        <v>51</v>
      </c>
      <c r="G9" s="48" t="s">
        <v>23</v>
      </c>
      <c r="H9" s="75">
        <v>5</v>
      </c>
      <c r="I9" s="69">
        <v>1577670</v>
      </c>
      <c r="J9" s="69">
        <v>1202</v>
      </c>
      <c r="K9" s="69">
        <v>2136835</v>
      </c>
      <c r="L9" s="69">
        <v>1572</v>
      </c>
      <c r="M9" s="69">
        <v>2888455</v>
      </c>
      <c r="N9" s="69">
        <v>2102</v>
      </c>
      <c r="O9" s="69">
        <v>2244655</v>
      </c>
      <c r="P9" s="69">
        <v>1597</v>
      </c>
      <c r="Q9" s="62">
        <f t="shared" si="0"/>
        <v>8847615</v>
      </c>
      <c r="R9" s="62">
        <f t="shared" si="0"/>
        <v>6473</v>
      </c>
      <c r="S9" s="63" t="e">
        <f t="shared" si="1"/>
        <v>#VALUE!</v>
      </c>
      <c r="T9" s="63">
        <f t="shared" si="2"/>
        <v>1366.8492198362428</v>
      </c>
      <c r="U9" s="64">
        <v>15769402</v>
      </c>
      <c r="V9" s="65">
        <f t="shared" si="3"/>
        <v>-0.4389378240214816</v>
      </c>
      <c r="W9" s="70">
        <v>198110069</v>
      </c>
      <c r="X9" s="70">
        <v>154360</v>
      </c>
      <c r="Y9" s="66">
        <f t="shared" si="4"/>
        <v>1283.4287963202903</v>
      </c>
    </row>
    <row r="10" spans="1:25" ht="30" customHeight="1">
      <c r="A10" s="40">
        <v>7</v>
      </c>
      <c r="B10" s="41"/>
      <c r="C10" s="56" t="s">
        <v>34</v>
      </c>
      <c r="D10" s="57">
        <v>41872</v>
      </c>
      <c r="E10" s="58" t="s">
        <v>27</v>
      </c>
      <c r="F10" s="59">
        <v>23</v>
      </c>
      <c r="G10" s="59" t="s">
        <v>23</v>
      </c>
      <c r="H10" s="60">
        <v>2</v>
      </c>
      <c r="I10" s="68">
        <v>1561338</v>
      </c>
      <c r="J10" s="68">
        <v>1209</v>
      </c>
      <c r="K10" s="68">
        <v>1626320</v>
      </c>
      <c r="L10" s="68">
        <v>1190</v>
      </c>
      <c r="M10" s="68">
        <v>2349230</v>
      </c>
      <c r="N10" s="68">
        <v>1758</v>
      </c>
      <c r="O10" s="68">
        <v>2449800</v>
      </c>
      <c r="P10" s="68">
        <v>1802</v>
      </c>
      <c r="Q10" s="62">
        <f t="shared" si="0"/>
        <v>7986688</v>
      </c>
      <c r="R10" s="62">
        <f t="shared" si="0"/>
        <v>5959</v>
      </c>
      <c r="S10" s="63" t="e">
        <f t="shared" si="1"/>
        <v>#VALUE!</v>
      </c>
      <c r="T10" s="63">
        <f t="shared" si="2"/>
        <v>1340.273200201376</v>
      </c>
      <c r="U10" s="64">
        <v>15821725</v>
      </c>
      <c r="V10" s="65">
        <f t="shared" si="3"/>
        <v>-0.49520750739884556</v>
      </c>
      <c r="W10" s="49">
        <v>30495031</v>
      </c>
      <c r="X10" s="49">
        <v>22772</v>
      </c>
      <c r="Y10" s="66">
        <f t="shared" si="4"/>
        <v>1339.1459248199544</v>
      </c>
    </row>
    <row r="11" spans="1:25" ht="30" customHeight="1">
      <c r="A11" s="40">
        <v>8</v>
      </c>
      <c r="B11" s="41"/>
      <c r="C11" s="56" t="s">
        <v>31</v>
      </c>
      <c r="D11" s="57">
        <v>41872</v>
      </c>
      <c r="E11" s="58" t="s">
        <v>32</v>
      </c>
      <c r="F11" s="59">
        <v>35</v>
      </c>
      <c r="G11" s="59" t="s">
        <v>23</v>
      </c>
      <c r="H11" s="60">
        <v>2</v>
      </c>
      <c r="I11" s="71">
        <v>1644497.5</v>
      </c>
      <c r="J11" s="71">
        <v>1194</v>
      </c>
      <c r="K11" s="71">
        <v>1701395</v>
      </c>
      <c r="L11" s="71">
        <v>1190</v>
      </c>
      <c r="M11" s="71">
        <v>2447815</v>
      </c>
      <c r="N11" s="71">
        <v>1660</v>
      </c>
      <c r="O11" s="71">
        <v>2023230</v>
      </c>
      <c r="P11" s="71">
        <v>1357</v>
      </c>
      <c r="Q11" s="62">
        <f t="shared" si="0"/>
        <v>7816937.5</v>
      </c>
      <c r="R11" s="62">
        <f t="shared" si="0"/>
        <v>5401</v>
      </c>
      <c r="S11" s="63" t="e">
        <f t="shared" si="1"/>
        <v>#VALUE!</v>
      </c>
      <c r="T11" s="63">
        <f t="shared" si="2"/>
        <v>1447.3129975930383</v>
      </c>
      <c r="U11" s="64">
        <v>15337323</v>
      </c>
      <c r="V11" s="65">
        <f t="shared" si="3"/>
        <v>-0.4903323415696468</v>
      </c>
      <c r="W11" s="72">
        <v>30910460</v>
      </c>
      <c r="X11" s="72">
        <v>22284</v>
      </c>
      <c r="Y11" s="66">
        <f t="shared" si="4"/>
        <v>1387.114521629869</v>
      </c>
    </row>
    <row r="12" spans="1:25" ht="30" customHeight="1">
      <c r="A12" s="40">
        <v>9</v>
      </c>
      <c r="B12" s="41"/>
      <c r="C12" s="56" t="s">
        <v>33</v>
      </c>
      <c r="D12" s="57">
        <v>41858</v>
      </c>
      <c r="E12" s="58" t="s">
        <v>27</v>
      </c>
      <c r="F12" s="59">
        <v>55</v>
      </c>
      <c r="G12" s="59" t="s">
        <v>23</v>
      </c>
      <c r="H12" s="60">
        <v>4</v>
      </c>
      <c r="I12" s="68">
        <v>1508891</v>
      </c>
      <c r="J12" s="68">
        <v>1224</v>
      </c>
      <c r="K12" s="68">
        <v>1508985</v>
      </c>
      <c r="L12" s="68">
        <v>1173</v>
      </c>
      <c r="M12" s="68">
        <v>2216230</v>
      </c>
      <c r="N12" s="68">
        <v>1684</v>
      </c>
      <c r="O12" s="68">
        <v>2577745</v>
      </c>
      <c r="P12" s="68">
        <v>1970</v>
      </c>
      <c r="Q12" s="62">
        <f t="shared" si="0"/>
        <v>7811851</v>
      </c>
      <c r="R12" s="62">
        <f t="shared" si="0"/>
        <v>6051</v>
      </c>
      <c r="S12" s="63" t="e">
        <f t="shared" si="1"/>
        <v>#VALUE!</v>
      </c>
      <c r="T12" s="63">
        <f t="shared" si="2"/>
        <v>1291.0016526194017</v>
      </c>
      <c r="U12" s="64">
        <v>12746426</v>
      </c>
      <c r="V12" s="65">
        <f t="shared" si="3"/>
        <v>-0.3871340091724535</v>
      </c>
      <c r="W12" s="49">
        <v>101950016</v>
      </c>
      <c r="X12" s="49">
        <v>80255</v>
      </c>
      <c r="Y12" s="66">
        <f t="shared" si="4"/>
        <v>1270.3260357610118</v>
      </c>
    </row>
    <row r="13" spans="1:25" ht="30" customHeight="1">
      <c r="A13" s="40">
        <v>10</v>
      </c>
      <c r="B13" s="41"/>
      <c r="C13" s="56" t="s">
        <v>36</v>
      </c>
      <c r="D13" s="57">
        <v>41872</v>
      </c>
      <c r="E13" s="58" t="s">
        <v>37</v>
      </c>
      <c r="F13" s="59">
        <v>41</v>
      </c>
      <c r="G13" s="59" t="s">
        <v>23</v>
      </c>
      <c r="H13" s="60">
        <v>2</v>
      </c>
      <c r="I13" s="77">
        <v>1505240</v>
      </c>
      <c r="J13" s="77">
        <v>1083</v>
      </c>
      <c r="K13" s="77">
        <v>1776498</v>
      </c>
      <c r="L13" s="77">
        <v>1269</v>
      </c>
      <c r="M13" s="77">
        <v>2213446</v>
      </c>
      <c r="N13" s="77">
        <v>1514</v>
      </c>
      <c r="O13" s="77">
        <v>2030295</v>
      </c>
      <c r="P13" s="77">
        <v>1365</v>
      </c>
      <c r="Q13" s="62">
        <f t="shared" si="0"/>
        <v>7525479</v>
      </c>
      <c r="R13" s="62">
        <f t="shared" si="0"/>
        <v>5231</v>
      </c>
      <c r="S13" s="63" t="e">
        <f t="shared" si="1"/>
        <v>#VALUE!</v>
      </c>
      <c r="T13" s="63">
        <f t="shared" si="2"/>
        <v>1438.6310456891608</v>
      </c>
      <c r="U13" s="64">
        <v>18982370</v>
      </c>
      <c r="V13" s="65">
        <f t="shared" si="3"/>
        <v>-0.6035542980144207</v>
      </c>
      <c r="W13" s="76">
        <v>34863412</v>
      </c>
      <c r="X13" s="76">
        <v>24143</v>
      </c>
      <c r="Y13" s="66">
        <f t="shared" si="4"/>
        <v>1444.0381062833949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124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198858789.5</v>
      </c>
      <c r="R15" s="27">
        <f>SUM(R4:R14)</f>
        <v>146353</v>
      </c>
      <c r="S15" s="28">
        <f>R15/G15</f>
        <v>1180.266129032258</v>
      </c>
      <c r="T15" s="50">
        <f>Q15/R15</f>
        <v>1358.7612792358202</v>
      </c>
      <c r="U15" s="55">
        <v>226185656</v>
      </c>
      <c r="V15" s="38">
        <f>IF(U15&lt;&gt;0,-(U15-Q15)/U15,"")</f>
        <v>-0.12081608968165515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9" t="s">
        <v>19</v>
      </c>
      <c r="V16" s="89"/>
      <c r="W16" s="89"/>
      <c r="X16" s="89"/>
      <c r="Y16" s="8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90"/>
      <c r="V17" s="90"/>
      <c r="W17" s="90"/>
      <c r="X17" s="90"/>
      <c r="Y17" s="9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90"/>
      <c r="V18" s="90"/>
      <c r="W18" s="90"/>
      <c r="X18" s="90"/>
      <c r="Y18" s="90"/>
    </row>
  </sheetData>
  <sheetProtection/>
  <mergeCells count="15"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2014-09-02T07:43:46Z</dcterms:modified>
  <cp:category/>
  <cp:version/>
  <cp:contentType/>
  <cp:contentStatus/>
</cp:coreProperties>
</file>