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Weekend Top 10 - WE 38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<sst xmlns="http://schemas.openxmlformats.org/spreadsheetml/2006/main" count="60" uniqueCount="38">
  <si>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</si>
  <si>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</si>
  <si>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</si>
  <si>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</si>
  <si>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</si>
  <si>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</si>
  <si>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</si>
  <si>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</si>
  <si>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</si>
  <si>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</si>
  <si>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</si>
  <si>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</si>
  <si>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</si>
  <si>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</si>
  <si>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</si>
  <si>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</si>
  <si>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</si>
  <si>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</si>
  <si>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</si>
  <si>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</si>
  <si>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</si>
  <si>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Maze Runner</t>
  </si>
  <si>
    <t>InterCom</t>
  </si>
  <si>
    <t>n/a</t>
  </si>
  <si>
    <t>Let's Be Cops</t>
  </si>
  <si>
    <t>The Giver</t>
  </si>
  <si>
    <t>Big Bang Media</t>
  </si>
  <si>
    <t>The Expendables 3</t>
  </si>
  <si>
    <t>ProVideo</t>
  </si>
  <si>
    <t>Guardians of the Galaxy</t>
  </si>
  <si>
    <t>Forum Hungary</t>
  </si>
  <si>
    <t>22 Jump Street</t>
  </si>
  <si>
    <t>Teenage Mutant Ninja Turtles</t>
  </si>
  <si>
    <t>UIP</t>
  </si>
  <si>
    <t>Lucy</t>
  </si>
  <si>
    <t>And So it Goes</t>
  </si>
  <si>
    <t>Vertigo</t>
  </si>
  <si>
    <t>Boyhood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</si>
</sst>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97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198" fontId="14" fillId="34" borderId="26" xfId="42" applyNumberFormat="1" applyFont="1" applyFill="1" applyBorder="1" applyAlignment="1">
      <alignment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1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1" applyNumberFormat="1" applyFont="1" applyFill="1" applyBorder="1" applyAlignment="1" applyProtection="1">
      <alignment horizontal="right"/>
      <protection/>
    </xf>
    <xf numFmtId="198" fontId="15" fillId="34" borderId="26" xfId="42" applyNumberFormat="1" applyFont="1" applyFill="1" applyBorder="1" applyAlignment="1">
      <alignment/>
    </xf>
    <xf numFmtId="198" fontId="14" fillId="34" borderId="26" xfId="48" applyNumberFormat="1" applyFont="1" applyFill="1" applyBorder="1" applyAlignment="1">
      <alignment/>
    </xf>
    <xf numFmtId="198" fontId="15" fillId="34" borderId="26" xfId="48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 horizontal="right"/>
    </xf>
    <xf numFmtId="0" fontId="14" fillId="34" borderId="26" xfId="0" applyFont="1" applyFill="1" applyBorder="1" applyAlignment="1">
      <alignment horizontal="right"/>
    </xf>
    <xf numFmtId="3" fontId="14" fillId="34" borderId="26" xfId="47" applyNumberFormat="1" applyFont="1" applyFill="1" applyBorder="1" applyAlignment="1">
      <alignment/>
    </xf>
    <xf numFmtId="3" fontId="14" fillId="34" borderId="26" xfId="48" applyNumberFormat="1" applyFont="1" applyFill="1" applyBorder="1" applyAlignment="1" applyProtection="1">
      <alignment horizontal="right"/>
      <protection/>
    </xf>
    <xf numFmtId="3" fontId="14" fillId="35" borderId="26" xfId="0" applyNumberFormat="1" applyFont="1" applyFill="1" applyBorder="1" applyAlignment="1">
      <alignment/>
    </xf>
    <xf numFmtId="3" fontId="15" fillId="34" borderId="26" xfId="48" applyNumberFormat="1" applyFont="1" applyFill="1" applyBorder="1" applyAlignment="1">
      <alignment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9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1" xfId="57"/>
    <cellStyle name="Note" xfId="58"/>
    <cellStyle name="Output" xfId="59"/>
    <cellStyle name="Percent" xfId="60"/>
    <cellStyle name="Százalék 20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0878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6589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18-21 SEPTEMBER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M6" sqref="M6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8.00390625" style="0" customWidth="1"/>
    <col min="4" max="4" width="12.421875" style="0" customWidth="1"/>
    <col min="5" max="5" width="16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7" t="s">
        <v>0</v>
      </c>
      <c r="D2" s="79" t="s">
        <v>1</v>
      </c>
      <c r="E2" s="79" t="s">
        <v>2</v>
      </c>
      <c r="F2" s="83" t="s">
        <v>3</v>
      </c>
      <c r="G2" s="83" t="s">
        <v>4</v>
      </c>
      <c r="H2" s="83" t="s">
        <v>5</v>
      </c>
      <c r="I2" s="82" t="s">
        <v>18</v>
      </c>
      <c r="J2" s="82"/>
      <c r="K2" s="82" t="s">
        <v>6</v>
      </c>
      <c r="L2" s="82"/>
      <c r="M2" s="82" t="s">
        <v>7</v>
      </c>
      <c r="N2" s="82"/>
      <c r="O2" s="82" t="s">
        <v>8</v>
      </c>
      <c r="P2" s="82"/>
      <c r="Q2" s="82" t="s">
        <v>9</v>
      </c>
      <c r="R2" s="82"/>
      <c r="S2" s="82"/>
      <c r="T2" s="82"/>
      <c r="U2" s="82" t="s">
        <v>10</v>
      </c>
      <c r="V2" s="82"/>
      <c r="W2" s="82" t="s">
        <v>11</v>
      </c>
      <c r="X2" s="82"/>
      <c r="Y2" s="87"/>
    </row>
    <row r="3" spans="1:25" ht="30" customHeight="1">
      <c r="A3" s="13"/>
      <c r="B3" s="14"/>
      <c r="C3" s="78"/>
      <c r="D3" s="80"/>
      <c r="E3" s="81"/>
      <c r="F3" s="84"/>
      <c r="G3" s="84"/>
      <c r="H3" s="8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41900</v>
      </c>
      <c r="E4" s="57" t="s">
        <v>22</v>
      </c>
      <c r="F4" s="58">
        <v>39</v>
      </c>
      <c r="G4" s="58" t="s">
        <v>23</v>
      </c>
      <c r="H4" s="58">
        <v>1</v>
      </c>
      <c r="I4" s="59">
        <v>4511283</v>
      </c>
      <c r="J4" s="59">
        <v>3421</v>
      </c>
      <c r="K4" s="59">
        <v>6880054</v>
      </c>
      <c r="L4" s="59">
        <v>5193</v>
      </c>
      <c r="M4" s="59">
        <v>10214069</v>
      </c>
      <c r="N4" s="59">
        <v>7531</v>
      </c>
      <c r="O4" s="59">
        <v>6654822</v>
      </c>
      <c r="P4" s="59">
        <v>4812</v>
      </c>
      <c r="Q4" s="60">
        <f aca="true" t="shared" si="0" ref="Q4:R13">+I4+K4+M4+O4</f>
        <v>28260228</v>
      </c>
      <c r="R4" s="60">
        <f t="shared" si="0"/>
        <v>20957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1348.4863291501647</v>
      </c>
      <c r="U4" s="62">
        <v>0</v>
      </c>
      <c r="V4" s="63">
        <f aca="true" t="shared" si="3" ref="V4:V13">IF(U4&lt;&gt;0,-(U4-Q4)/U4,"")</f>
      </c>
      <c r="W4" s="64">
        <v>28260228</v>
      </c>
      <c r="X4" s="64">
        <v>20957</v>
      </c>
      <c r="Y4" s="61">
        <f aca="true" t="shared" si="4" ref="Y4:Y13">W4/X4</f>
        <v>1348.4863291501647</v>
      </c>
    </row>
    <row r="5" spans="1:25" ht="30" customHeight="1">
      <c r="A5" s="40">
        <v>2</v>
      </c>
      <c r="B5" s="41"/>
      <c r="C5" s="55" t="s">
        <v>24</v>
      </c>
      <c r="D5" s="56">
        <v>41893</v>
      </c>
      <c r="E5" s="57" t="s">
        <v>22</v>
      </c>
      <c r="F5" s="58">
        <v>37</v>
      </c>
      <c r="G5" s="58" t="s">
        <v>23</v>
      </c>
      <c r="H5" s="58">
        <v>2</v>
      </c>
      <c r="I5" s="65">
        <v>2298820</v>
      </c>
      <c r="J5" s="65">
        <v>1848</v>
      </c>
      <c r="K5" s="65">
        <v>4712070</v>
      </c>
      <c r="L5" s="65">
        <v>3742</v>
      </c>
      <c r="M5" s="65">
        <v>8673305</v>
      </c>
      <c r="N5" s="65">
        <v>6722</v>
      </c>
      <c r="O5" s="65">
        <v>5095510</v>
      </c>
      <c r="P5" s="65">
        <v>3840</v>
      </c>
      <c r="Q5" s="60">
        <f t="shared" si="0"/>
        <v>20779705</v>
      </c>
      <c r="R5" s="60">
        <f t="shared" si="0"/>
        <v>16152</v>
      </c>
      <c r="S5" s="61" t="e">
        <f t="shared" si="1"/>
        <v>#VALUE!</v>
      </c>
      <c r="T5" s="61">
        <f t="shared" si="2"/>
        <v>1286.5097201584942</v>
      </c>
      <c r="U5" s="62">
        <v>36108470</v>
      </c>
      <c r="V5" s="63">
        <f t="shared" si="3"/>
        <v>-0.42451992565733193</v>
      </c>
      <c r="W5" s="66">
        <v>64161531</v>
      </c>
      <c r="X5" s="66">
        <v>49680</v>
      </c>
      <c r="Y5" s="61">
        <f t="shared" si="4"/>
        <v>1291.4961956521738</v>
      </c>
    </row>
    <row r="6" spans="1:25" ht="30" customHeight="1">
      <c r="A6" s="40">
        <v>3</v>
      </c>
      <c r="B6" s="41"/>
      <c r="C6" s="55" t="s">
        <v>25</v>
      </c>
      <c r="D6" s="56">
        <v>41893</v>
      </c>
      <c r="E6" s="57" t="s">
        <v>26</v>
      </c>
      <c r="F6" s="58">
        <v>50</v>
      </c>
      <c r="G6" s="58" t="s">
        <v>23</v>
      </c>
      <c r="H6" s="58">
        <v>2</v>
      </c>
      <c r="I6" s="67">
        <v>1065945</v>
      </c>
      <c r="J6" s="67">
        <v>825</v>
      </c>
      <c r="K6" s="67">
        <v>2141260</v>
      </c>
      <c r="L6" s="67">
        <v>1612</v>
      </c>
      <c r="M6" s="67">
        <v>3370415</v>
      </c>
      <c r="N6" s="67">
        <v>2488</v>
      </c>
      <c r="O6" s="67">
        <v>2275980</v>
      </c>
      <c r="P6" s="67">
        <v>1686</v>
      </c>
      <c r="Q6" s="60">
        <f t="shared" si="0"/>
        <v>8853600</v>
      </c>
      <c r="R6" s="60">
        <f t="shared" si="0"/>
        <v>6611</v>
      </c>
      <c r="S6" s="61" t="e">
        <f t="shared" si="1"/>
        <v>#VALUE!</v>
      </c>
      <c r="T6" s="61">
        <f t="shared" si="2"/>
        <v>1339.22250794131</v>
      </c>
      <c r="U6" s="62">
        <v>18794919</v>
      </c>
      <c r="V6" s="63">
        <f t="shared" si="3"/>
        <v>-0.5289365173640812</v>
      </c>
      <c r="W6" s="48">
        <v>35925689</v>
      </c>
      <c r="X6" s="48">
        <v>26980</v>
      </c>
      <c r="Y6" s="61">
        <f t="shared" si="4"/>
        <v>1331.5674203113417</v>
      </c>
    </row>
    <row r="7" spans="1:25" ht="30" customHeight="1">
      <c r="A7" s="40">
        <v>4</v>
      </c>
      <c r="B7" s="41"/>
      <c r="C7" s="55" t="s">
        <v>27</v>
      </c>
      <c r="D7" s="56">
        <v>41877</v>
      </c>
      <c r="E7" s="57" t="s">
        <v>28</v>
      </c>
      <c r="F7" s="58">
        <v>32</v>
      </c>
      <c r="G7" s="58" t="s">
        <v>23</v>
      </c>
      <c r="H7" s="58">
        <v>4</v>
      </c>
      <c r="I7" s="68">
        <v>867470</v>
      </c>
      <c r="J7" s="69">
        <v>665</v>
      </c>
      <c r="K7" s="68">
        <v>1832180</v>
      </c>
      <c r="L7" s="68">
        <v>1331</v>
      </c>
      <c r="M7" s="68">
        <v>3574979</v>
      </c>
      <c r="N7" s="68">
        <v>2555</v>
      </c>
      <c r="O7" s="68">
        <v>2022040</v>
      </c>
      <c r="P7" s="68">
        <v>1428</v>
      </c>
      <c r="Q7" s="60">
        <f t="shared" si="0"/>
        <v>8296669</v>
      </c>
      <c r="R7" s="60">
        <f t="shared" si="0"/>
        <v>5979</v>
      </c>
      <c r="S7" s="61" t="e">
        <f t="shared" si="1"/>
        <v>#VALUE!</v>
      </c>
      <c r="T7" s="61">
        <f t="shared" si="2"/>
        <v>1387.6348887773875</v>
      </c>
      <c r="U7" s="62">
        <v>19452648</v>
      </c>
      <c r="V7" s="63">
        <f t="shared" si="3"/>
        <v>-0.5734941073318142</v>
      </c>
      <c r="W7" s="62">
        <v>138595288</v>
      </c>
      <c r="X7" s="62">
        <v>104349</v>
      </c>
      <c r="Y7" s="61">
        <f t="shared" si="4"/>
        <v>1328.189901196945</v>
      </c>
    </row>
    <row r="8" spans="1:25" ht="30" customHeight="1">
      <c r="A8" s="40">
        <v>5</v>
      </c>
      <c r="B8" s="41"/>
      <c r="C8" s="55" t="s">
        <v>29</v>
      </c>
      <c r="D8" s="56">
        <v>41865</v>
      </c>
      <c r="E8" s="57" t="s">
        <v>30</v>
      </c>
      <c r="F8" s="58">
        <v>55</v>
      </c>
      <c r="G8" s="58" t="s">
        <v>23</v>
      </c>
      <c r="H8" s="58">
        <v>6</v>
      </c>
      <c r="I8" s="67">
        <v>814838</v>
      </c>
      <c r="J8" s="67">
        <v>568</v>
      </c>
      <c r="K8" s="67">
        <v>1659475</v>
      </c>
      <c r="L8" s="67">
        <v>1148</v>
      </c>
      <c r="M8" s="67">
        <v>3203940</v>
      </c>
      <c r="N8" s="67">
        <v>2177</v>
      </c>
      <c r="O8" s="67">
        <v>1960294</v>
      </c>
      <c r="P8" s="67">
        <v>1361</v>
      </c>
      <c r="Q8" s="60">
        <f t="shared" si="0"/>
        <v>7638547</v>
      </c>
      <c r="R8" s="60">
        <f t="shared" si="0"/>
        <v>5254</v>
      </c>
      <c r="S8" s="61" t="e">
        <f t="shared" si="1"/>
        <v>#VALUE!</v>
      </c>
      <c r="T8" s="61">
        <f t="shared" si="2"/>
        <v>1453.8536353254663</v>
      </c>
      <c r="U8" s="62">
        <v>15206115</v>
      </c>
      <c r="V8" s="63">
        <f t="shared" si="3"/>
        <v>-0.49766610340642564</v>
      </c>
      <c r="W8" s="67">
        <v>358717524</v>
      </c>
      <c r="X8" s="67">
        <v>246827</v>
      </c>
      <c r="Y8" s="61">
        <f t="shared" si="4"/>
        <v>1453.3155773071828</v>
      </c>
    </row>
    <row r="9" spans="1:25" ht="30" customHeight="1">
      <c r="A9" s="40">
        <v>6</v>
      </c>
      <c r="B9" s="41"/>
      <c r="C9" s="55" t="s">
        <v>31</v>
      </c>
      <c r="D9" s="56">
        <v>41872</v>
      </c>
      <c r="E9" s="57" t="s">
        <v>22</v>
      </c>
      <c r="F9" s="58">
        <v>39</v>
      </c>
      <c r="G9" s="58" t="s">
        <v>23</v>
      </c>
      <c r="H9" s="58">
        <v>5</v>
      </c>
      <c r="I9" s="65">
        <v>615925</v>
      </c>
      <c r="J9" s="65">
        <v>472</v>
      </c>
      <c r="K9" s="65">
        <v>1391454</v>
      </c>
      <c r="L9" s="65">
        <v>1048</v>
      </c>
      <c r="M9" s="65">
        <v>2436470</v>
      </c>
      <c r="N9" s="65">
        <v>1850</v>
      </c>
      <c r="O9" s="65">
        <v>1705330</v>
      </c>
      <c r="P9" s="65">
        <v>1300</v>
      </c>
      <c r="Q9" s="60">
        <f t="shared" si="0"/>
        <v>6149179</v>
      </c>
      <c r="R9" s="60">
        <f t="shared" si="0"/>
        <v>4670</v>
      </c>
      <c r="S9" s="61" t="e">
        <f t="shared" si="1"/>
        <v>#VALUE!</v>
      </c>
      <c r="T9" s="61">
        <f t="shared" si="2"/>
        <v>1316.7406852248394</v>
      </c>
      <c r="U9" s="62">
        <v>11327673</v>
      </c>
      <c r="V9" s="63">
        <f t="shared" si="3"/>
        <v>-0.4571542628393316</v>
      </c>
      <c r="W9" s="66">
        <v>122411947</v>
      </c>
      <c r="X9" s="66">
        <v>96245</v>
      </c>
      <c r="Y9" s="61">
        <f t="shared" si="4"/>
        <v>1271.8785079744403</v>
      </c>
    </row>
    <row r="10" spans="1:25" ht="30" customHeight="1">
      <c r="A10" s="40">
        <v>7</v>
      </c>
      <c r="B10" s="41"/>
      <c r="C10" s="55" t="s">
        <v>32</v>
      </c>
      <c r="D10" s="56">
        <v>41877</v>
      </c>
      <c r="E10" s="57" t="s">
        <v>33</v>
      </c>
      <c r="F10" s="58">
        <v>50</v>
      </c>
      <c r="G10" s="58">
        <v>78</v>
      </c>
      <c r="H10" s="58">
        <v>4</v>
      </c>
      <c r="I10" s="70">
        <v>364818</v>
      </c>
      <c r="J10" s="70">
        <v>264</v>
      </c>
      <c r="K10" s="70">
        <v>828430</v>
      </c>
      <c r="L10" s="70">
        <v>632</v>
      </c>
      <c r="M10" s="70">
        <v>2627200</v>
      </c>
      <c r="N10" s="70">
        <v>1837</v>
      </c>
      <c r="O10" s="70">
        <v>2268065</v>
      </c>
      <c r="P10" s="70">
        <v>1616</v>
      </c>
      <c r="Q10" s="60">
        <f t="shared" si="0"/>
        <v>6088513</v>
      </c>
      <c r="R10" s="60">
        <f t="shared" si="0"/>
        <v>4349</v>
      </c>
      <c r="S10" s="61">
        <f t="shared" si="1"/>
        <v>55.756410256410255</v>
      </c>
      <c r="T10" s="61">
        <f t="shared" si="2"/>
        <v>1399.9799954012417</v>
      </c>
      <c r="U10" s="62">
        <v>12057050</v>
      </c>
      <c r="V10" s="63">
        <f t="shared" si="3"/>
        <v>-0.49502465362588693</v>
      </c>
      <c r="W10" s="48">
        <v>91755346</v>
      </c>
      <c r="X10" s="48">
        <v>66610</v>
      </c>
      <c r="Y10" s="61">
        <f t="shared" si="4"/>
        <v>1377.5010659060201</v>
      </c>
    </row>
    <row r="11" spans="1:25" ht="30" customHeight="1">
      <c r="A11" s="40">
        <v>8</v>
      </c>
      <c r="B11" s="41"/>
      <c r="C11" s="55" t="s">
        <v>34</v>
      </c>
      <c r="D11" s="56">
        <v>41858</v>
      </c>
      <c r="E11" s="57" t="s">
        <v>33</v>
      </c>
      <c r="F11" s="58">
        <v>45</v>
      </c>
      <c r="G11" s="58">
        <v>23</v>
      </c>
      <c r="H11" s="58">
        <v>7</v>
      </c>
      <c r="I11" s="70">
        <v>734210</v>
      </c>
      <c r="J11" s="70">
        <v>558</v>
      </c>
      <c r="K11" s="70">
        <v>1384650</v>
      </c>
      <c r="L11" s="70">
        <v>1053</v>
      </c>
      <c r="M11" s="70">
        <v>2437180</v>
      </c>
      <c r="N11" s="70">
        <v>1765</v>
      </c>
      <c r="O11" s="70">
        <v>1404984</v>
      </c>
      <c r="P11" s="70">
        <v>1009</v>
      </c>
      <c r="Q11" s="60">
        <f t="shared" si="0"/>
        <v>5961024</v>
      </c>
      <c r="R11" s="60">
        <f t="shared" si="0"/>
        <v>4385</v>
      </c>
      <c r="S11" s="61">
        <f t="shared" si="1"/>
        <v>190.65217391304347</v>
      </c>
      <c r="T11" s="61">
        <f t="shared" si="2"/>
        <v>1359.412542759407</v>
      </c>
      <c r="U11" s="62">
        <v>8533014</v>
      </c>
      <c r="V11" s="63">
        <f t="shared" si="3"/>
        <v>-0.30141635769026043</v>
      </c>
      <c r="W11" s="48">
        <v>258067529</v>
      </c>
      <c r="X11" s="48">
        <v>198184</v>
      </c>
      <c r="Y11" s="61">
        <f t="shared" si="4"/>
        <v>1302.1612693254754</v>
      </c>
    </row>
    <row r="12" spans="1:25" ht="30" customHeight="1">
      <c r="A12" s="40">
        <v>9</v>
      </c>
      <c r="B12" s="41"/>
      <c r="C12" s="55" t="s">
        <v>35</v>
      </c>
      <c r="D12" s="56">
        <v>41886</v>
      </c>
      <c r="E12" s="57" t="s">
        <v>36</v>
      </c>
      <c r="F12" s="58">
        <v>32</v>
      </c>
      <c r="G12" s="58" t="s">
        <v>23</v>
      </c>
      <c r="H12" s="58">
        <v>3</v>
      </c>
      <c r="I12" s="71">
        <v>426805</v>
      </c>
      <c r="J12" s="71">
        <v>308</v>
      </c>
      <c r="K12" s="72">
        <v>933320</v>
      </c>
      <c r="L12" s="72">
        <v>651</v>
      </c>
      <c r="M12" s="72">
        <v>1488440</v>
      </c>
      <c r="N12" s="72">
        <v>1017</v>
      </c>
      <c r="O12" s="72">
        <v>906403</v>
      </c>
      <c r="P12" s="72">
        <v>636</v>
      </c>
      <c r="Q12" s="60">
        <f t="shared" si="0"/>
        <v>3754968</v>
      </c>
      <c r="R12" s="60">
        <f t="shared" si="0"/>
        <v>2612</v>
      </c>
      <c r="S12" s="61" t="e">
        <f t="shared" si="1"/>
        <v>#VALUE!</v>
      </c>
      <c r="T12" s="61">
        <f t="shared" si="2"/>
        <v>1437.583460949464</v>
      </c>
      <c r="U12" s="62">
        <v>7370089</v>
      </c>
      <c r="V12" s="63">
        <f t="shared" si="3"/>
        <v>-0.4905125297672796</v>
      </c>
      <c r="W12" s="73">
        <v>25667498</v>
      </c>
      <c r="X12" s="73">
        <v>19146</v>
      </c>
      <c r="Y12" s="61">
        <f t="shared" si="4"/>
        <v>1340.6193460775096</v>
      </c>
    </row>
    <row r="13" spans="1:25" ht="30" customHeight="1">
      <c r="A13" s="40">
        <v>10</v>
      </c>
      <c r="B13" s="41"/>
      <c r="C13" s="55" t="s">
        <v>37</v>
      </c>
      <c r="D13" s="56">
        <v>41900</v>
      </c>
      <c r="E13" s="57" t="s">
        <v>33</v>
      </c>
      <c r="F13" s="58">
        <v>15</v>
      </c>
      <c r="G13" s="58">
        <v>15</v>
      </c>
      <c r="H13" s="58">
        <v>1</v>
      </c>
      <c r="I13" s="70">
        <v>505025</v>
      </c>
      <c r="J13" s="70">
        <v>397</v>
      </c>
      <c r="K13" s="70">
        <v>806085</v>
      </c>
      <c r="L13" s="70">
        <v>599</v>
      </c>
      <c r="M13" s="70">
        <v>1193485</v>
      </c>
      <c r="N13" s="70">
        <v>879</v>
      </c>
      <c r="O13" s="70">
        <v>1009855</v>
      </c>
      <c r="P13" s="70">
        <v>742</v>
      </c>
      <c r="Q13" s="60">
        <f t="shared" si="0"/>
        <v>3514450</v>
      </c>
      <c r="R13" s="60">
        <f t="shared" si="0"/>
        <v>2617</v>
      </c>
      <c r="S13" s="61">
        <f t="shared" si="1"/>
        <v>174.46666666666667</v>
      </c>
      <c r="T13" s="61">
        <f t="shared" si="2"/>
        <v>1342.9308368360719</v>
      </c>
      <c r="U13" s="62">
        <v>0</v>
      </c>
      <c r="V13" s="63">
        <f t="shared" si="3"/>
      </c>
      <c r="W13" s="48">
        <v>3819790</v>
      </c>
      <c r="X13" s="48">
        <v>2848</v>
      </c>
      <c r="Y13" s="61">
        <f t="shared" si="4"/>
        <v>1341.2183988764045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4" t="s">
        <v>17</v>
      </c>
      <c r="C15" s="75"/>
      <c r="D15" s="75"/>
      <c r="E15" s="76"/>
      <c r="F15" s="23"/>
      <c r="G15" s="23">
        <f>SUM(G4:G14)</f>
        <v>116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99296883</v>
      </c>
      <c r="R15" s="27">
        <f>SUM(R4:R14)</f>
        <v>73586</v>
      </c>
      <c r="S15" s="28">
        <f>R15/G15</f>
        <v>634.3620689655172</v>
      </c>
      <c r="T15" s="49">
        <f>Q15/R15</f>
        <v>1349.3991112439867</v>
      </c>
      <c r="U15" s="54">
        <v>141496763</v>
      </c>
      <c r="V15" s="38">
        <f>IF(U15&lt;&gt;0,-(U15-Q15)/U15,"")</f>
        <v>-0.29823919010783306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5" t="s">
        <v>19</v>
      </c>
      <c r="V16" s="85"/>
      <c r="W16" s="85"/>
      <c r="X16" s="85"/>
      <c r="Y16" s="8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6"/>
      <c r="V17" s="86"/>
      <c r="W17" s="86"/>
      <c r="X17" s="86"/>
      <c r="Y17" s="8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6"/>
      <c r="V18" s="86"/>
      <c r="W18" s="86"/>
      <c r="X18" s="86"/>
      <c r="Y18" s="86"/>
    </row>
  </sheetData>
  <sheetProtection/>
  <mergeCells count="15"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2014-09-22T11:33:14Z</dcterms:modified>
  <cp:category/>
  <cp:version/>
  <cp:contentType/>
  <cp:contentStatus/>
</cp:coreProperties>
</file>