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Weekend Top 10 - WE 42" sheetId="1" r:id="rId1"/>
  </sheets>
  <definedNames/>
  <calcPr fullCalcOnLoad="1"/>
</workbook>
</file>

<file path=xl/sharedStrings.xml><?xml version="1.0" encoding="utf-8"?>
<sst xmlns="http://schemas.openxmlformats.org/spreadsheetml/2006/main" count="62" uniqueCount="37">
  <si>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</si>
  <si>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</si>
  <si>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</si>
  <si>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</si>
  <si>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</si>
  <si>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</si>
  <si>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</si>
  <si>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</si>
  <si>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</si>
  <si>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</si>
  <si>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</si>
  <si>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</si>
  <si>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</si>
  <si>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</si>
  <si>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</si>
  <si>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</si>
  <si>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</si>
  <si>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</si>
  <si>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</si>
  <si>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</si>
  <si>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</si>
  <si>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Annabelle</t>
  </si>
  <si>
    <t>InterCom</t>
  </si>
  <si>
    <t>n/a</t>
  </si>
  <si>
    <t>Gone Girl</t>
  </si>
  <si>
    <t>The Equalizer</t>
  </si>
  <si>
    <t>Let's Be Cops</t>
  </si>
  <si>
    <t>Boxtrolls</t>
  </si>
  <si>
    <t>UIP</t>
  </si>
  <si>
    <t>The November Man</t>
  </si>
  <si>
    <t>Freeman Film</t>
  </si>
  <si>
    <t>The Maze Runner</t>
  </si>
  <si>
    <t>Babysitting</t>
  </si>
  <si>
    <t>Cinetel</t>
  </si>
  <si>
    <t>Guardians of the Galaxy</t>
  </si>
  <si>
    <t>Forum Hungary</t>
  </si>
  <si>
    <t>Dolphin Tale 2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</si>
</sst>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56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16"/>
      <color indexed="9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71" fontId="17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87" fontId="2" fillId="33" borderId="11" xfId="42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8" fontId="11" fillId="33" borderId="18" xfId="0" applyNumberFormat="1" applyFont="1" applyFill="1" applyBorder="1" applyAlignment="1" applyProtection="1">
      <alignment vertical="center"/>
      <protection/>
    </xf>
    <xf numFmtId="190" fontId="11" fillId="33" borderId="19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horizontal="right" vertical="center"/>
      <protection/>
    </xf>
    <xf numFmtId="193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93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60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vertical="center"/>
      <protection/>
    </xf>
    <xf numFmtId="3" fontId="9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horizontal="right" vertical="center"/>
      <protection/>
    </xf>
    <xf numFmtId="3" fontId="16" fillId="33" borderId="18" xfId="0" applyNumberFormat="1" applyFont="1" applyFill="1" applyBorder="1" applyAlignment="1" applyProtection="1">
      <alignment vertical="center"/>
      <protection/>
    </xf>
    <xf numFmtId="3" fontId="14" fillId="34" borderId="26" xfId="57" applyNumberFormat="1" applyFont="1" applyFill="1" applyBorder="1" applyAlignment="1" applyProtection="1">
      <alignment vertical="center"/>
      <protection locked="0"/>
    </xf>
    <xf numFmtId="197" fontId="14" fillId="34" borderId="26" xfId="57" applyNumberFormat="1" applyFont="1" applyFill="1" applyBorder="1" applyAlignment="1" applyProtection="1">
      <alignment horizontal="center" vertical="center"/>
      <protection locked="0"/>
    </xf>
    <xf numFmtId="3" fontId="14" fillId="34" borderId="26" xfId="57" applyNumberFormat="1" applyFont="1" applyFill="1" applyBorder="1" applyAlignment="1" applyProtection="1">
      <alignment horizontal="left" vertical="center"/>
      <protection locked="0"/>
    </xf>
    <xf numFmtId="3" fontId="14" fillId="34" borderId="26" xfId="57" applyNumberFormat="1" applyFont="1" applyFill="1" applyBorder="1" applyAlignment="1" applyProtection="1">
      <alignment horizontal="center" vertical="center"/>
      <protection locked="0"/>
    </xf>
    <xf numFmtId="198" fontId="14" fillId="34" borderId="26" xfId="42" applyNumberFormat="1" applyFont="1" applyFill="1" applyBorder="1" applyAlignment="1">
      <alignment/>
    </xf>
    <xf numFmtId="3" fontId="15" fillId="34" borderId="26" xfId="48" applyNumberFormat="1" applyFont="1" applyFill="1" applyBorder="1" applyAlignment="1" applyProtection="1">
      <alignment horizontal="right"/>
      <protection/>
    </xf>
    <xf numFmtId="3" fontId="14" fillId="34" borderId="26" xfId="61" applyNumberFormat="1" applyFont="1" applyFill="1" applyBorder="1" applyAlignment="1" applyProtection="1">
      <alignment horizontal="right"/>
      <protection/>
    </xf>
    <xf numFmtId="3" fontId="15" fillId="34" borderId="26" xfId="0" applyNumberFormat="1" applyFont="1" applyFill="1" applyBorder="1" applyAlignment="1">
      <alignment horizontal="right"/>
    </xf>
    <xf numFmtId="191" fontId="14" fillId="34" borderId="26" xfId="61" applyNumberFormat="1" applyFont="1" applyFill="1" applyBorder="1" applyAlignment="1" applyProtection="1">
      <alignment horizontal="right"/>
      <protection/>
    </xf>
    <xf numFmtId="198" fontId="15" fillId="34" borderId="26" xfId="42" applyNumberFormat="1" applyFont="1" applyFill="1" applyBorder="1" applyAlignment="1">
      <alignment/>
    </xf>
    <xf numFmtId="3" fontId="14" fillId="34" borderId="28" xfId="61" applyNumberFormat="1" applyFont="1" applyFill="1" applyBorder="1" applyAlignment="1" applyProtection="1">
      <alignment horizontal="right"/>
      <protection/>
    </xf>
    <xf numFmtId="198" fontId="14" fillId="34" borderId="26" xfId="48" applyNumberFormat="1" applyFont="1" applyFill="1" applyBorder="1" applyAlignment="1">
      <alignment/>
    </xf>
    <xf numFmtId="198" fontId="15" fillId="34" borderId="26" xfId="48" applyNumberFormat="1" applyFont="1" applyFill="1" applyBorder="1" applyAlignment="1">
      <alignment/>
    </xf>
    <xf numFmtId="3" fontId="14" fillId="34" borderId="26" xfId="47" applyNumberFormat="1" applyFont="1" applyFill="1" applyBorder="1" applyAlignment="1">
      <alignment/>
    </xf>
    <xf numFmtId="3" fontId="14" fillId="34" borderId="26" xfId="0" applyNumberFormat="1" applyFont="1" applyFill="1" applyBorder="1" applyAlignment="1">
      <alignment horizontal="right"/>
    </xf>
    <xf numFmtId="0" fontId="14" fillId="34" borderId="26" xfId="0" applyFont="1" applyFill="1" applyBorder="1" applyAlignment="1">
      <alignment horizontal="right"/>
    </xf>
    <xf numFmtId="3" fontId="14" fillId="34" borderId="26" xfId="47" applyNumberFormat="1" applyFont="1" applyFill="1" applyBorder="1" applyAlignment="1">
      <alignment horizontal="right"/>
    </xf>
    <xf numFmtId="3" fontId="14" fillId="34" borderId="26" xfId="0" applyNumberFormat="1" applyFont="1" applyFill="1" applyBorder="1" applyAlignment="1">
      <alignment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  <xf numFmtId="0" fontId="11" fillId="33" borderId="31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87" fontId="4" fillId="0" borderId="29" xfId="42" applyFont="1" applyFill="1" applyBorder="1" applyAlignment="1" applyProtection="1">
      <alignment horizontal="center" vertical="center"/>
      <protection/>
    </xf>
    <xf numFmtId="187" fontId="4" fillId="0" borderId="15" xfId="42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Ezres 2" xfId="47"/>
    <cellStyle name="Ezres 42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ál 21" xfId="57"/>
    <cellStyle name="Note" xfId="58"/>
    <cellStyle name="Output" xfId="59"/>
    <cellStyle name="Percent" xfId="60"/>
    <cellStyle name="Százalék 20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686877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439900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42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16-19 OCTOBER 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C11" sqref="C1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24.00390625" style="0" customWidth="1"/>
    <col min="4" max="4" width="13.28125" style="0" customWidth="1"/>
    <col min="5" max="5" width="15.8515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0" t="s">
        <v>0</v>
      </c>
      <c r="D2" s="82" t="s">
        <v>1</v>
      </c>
      <c r="E2" s="82" t="s">
        <v>2</v>
      </c>
      <c r="F2" s="85" t="s">
        <v>3</v>
      </c>
      <c r="G2" s="85" t="s">
        <v>4</v>
      </c>
      <c r="H2" s="85" t="s">
        <v>5</v>
      </c>
      <c r="I2" s="73" t="s">
        <v>18</v>
      </c>
      <c r="J2" s="73"/>
      <c r="K2" s="73" t="s">
        <v>6</v>
      </c>
      <c r="L2" s="73"/>
      <c r="M2" s="73" t="s">
        <v>7</v>
      </c>
      <c r="N2" s="73"/>
      <c r="O2" s="73" t="s">
        <v>8</v>
      </c>
      <c r="P2" s="73"/>
      <c r="Q2" s="73" t="s">
        <v>9</v>
      </c>
      <c r="R2" s="73"/>
      <c r="S2" s="73"/>
      <c r="T2" s="73"/>
      <c r="U2" s="73" t="s">
        <v>10</v>
      </c>
      <c r="V2" s="73"/>
      <c r="W2" s="73" t="s">
        <v>11</v>
      </c>
      <c r="X2" s="73"/>
      <c r="Y2" s="76"/>
    </row>
    <row r="3" spans="1:25" ht="30" customHeight="1">
      <c r="A3" s="13"/>
      <c r="B3" s="14"/>
      <c r="C3" s="81"/>
      <c r="D3" s="83"/>
      <c r="E3" s="84"/>
      <c r="F3" s="86"/>
      <c r="G3" s="86"/>
      <c r="H3" s="86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21</v>
      </c>
      <c r="D4" s="56">
        <v>41928</v>
      </c>
      <c r="E4" s="57" t="s">
        <v>22</v>
      </c>
      <c r="F4" s="58">
        <v>30</v>
      </c>
      <c r="G4" s="58" t="s">
        <v>23</v>
      </c>
      <c r="H4" s="58">
        <v>1</v>
      </c>
      <c r="I4" s="59">
        <v>5251485</v>
      </c>
      <c r="J4" s="59">
        <v>4011</v>
      </c>
      <c r="K4" s="59">
        <v>7295925</v>
      </c>
      <c r="L4" s="59">
        <v>5676</v>
      </c>
      <c r="M4" s="59">
        <v>10112225</v>
      </c>
      <c r="N4" s="59">
        <v>7761</v>
      </c>
      <c r="O4" s="59">
        <v>6475900</v>
      </c>
      <c r="P4" s="59">
        <v>4763</v>
      </c>
      <c r="Q4" s="60">
        <f>+I4+K4+M4+O4</f>
        <v>29135535</v>
      </c>
      <c r="R4" s="60">
        <f>+J4+L4+N4+P4</f>
        <v>22211</v>
      </c>
      <c r="S4" s="61" t="e">
        <f aca="true" t="shared" si="0" ref="S4:S13">IF(Q4&lt;&gt;0,R4/G4,"")</f>
        <v>#VALUE!</v>
      </c>
      <c r="T4" s="61">
        <f aca="true" t="shared" si="1" ref="T4:T13">IF(Q4&lt;&gt;0,Q4/R4,"")</f>
        <v>1311.7615145648554</v>
      </c>
      <c r="U4" s="62">
        <v>0</v>
      </c>
      <c r="V4" s="63">
        <f aca="true" t="shared" si="2" ref="V4:V13">IF(U4&lt;&gt;0,-(U4-Q4)/U4,"")</f>
      </c>
      <c r="W4" s="64">
        <v>29135535</v>
      </c>
      <c r="X4" s="64">
        <v>22211</v>
      </c>
      <c r="Y4" s="65">
        <f aca="true" t="shared" si="3" ref="Y4:Y13">W4/X4</f>
        <v>1311.7615145648554</v>
      </c>
    </row>
    <row r="5" spans="1:25" ht="30" customHeight="1">
      <c r="A5" s="40">
        <v>2</v>
      </c>
      <c r="B5" s="41"/>
      <c r="C5" s="55" t="s">
        <v>24</v>
      </c>
      <c r="D5" s="56">
        <v>41914</v>
      </c>
      <c r="E5" s="57" t="s">
        <v>22</v>
      </c>
      <c r="F5" s="58">
        <v>48</v>
      </c>
      <c r="G5" s="58" t="s">
        <v>23</v>
      </c>
      <c r="H5" s="58">
        <v>3</v>
      </c>
      <c r="I5" s="66">
        <v>3015830</v>
      </c>
      <c r="J5" s="66">
        <v>2238</v>
      </c>
      <c r="K5" s="66">
        <v>6481455</v>
      </c>
      <c r="L5" s="66">
        <v>4774</v>
      </c>
      <c r="M5" s="66">
        <v>10372635</v>
      </c>
      <c r="N5" s="66">
        <v>7495</v>
      </c>
      <c r="O5" s="66">
        <v>6611635</v>
      </c>
      <c r="P5" s="66">
        <v>4683</v>
      </c>
      <c r="Q5" s="60">
        <f aca="true" t="shared" si="4" ref="Q5:R7">+I5+K5+M5+O5</f>
        <v>26481555</v>
      </c>
      <c r="R5" s="60">
        <f t="shared" si="4"/>
        <v>19190</v>
      </c>
      <c r="S5" s="61" t="e">
        <f t="shared" si="0"/>
        <v>#VALUE!</v>
      </c>
      <c r="T5" s="61">
        <f t="shared" si="1"/>
        <v>1379.9663887441375</v>
      </c>
      <c r="U5" s="62">
        <v>29604500</v>
      </c>
      <c r="V5" s="63">
        <f t="shared" si="2"/>
        <v>-0.10548886149065176</v>
      </c>
      <c r="W5" s="67">
        <v>116155040</v>
      </c>
      <c r="X5" s="67">
        <v>102013</v>
      </c>
      <c r="Y5" s="65">
        <f t="shared" si="3"/>
        <v>1138.6297824787036</v>
      </c>
    </row>
    <row r="6" spans="1:25" ht="30" customHeight="1">
      <c r="A6" s="40">
        <v>3</v>
      </c>
      <c r="B6" s="41"/>
      <c r="C6" s="55" t="s">
        <v>25</v>
      </c>
      <c r="D6" s="56">
        <v>41907</v>
      </c>
      <c r="E6" s="57" t="s">
        <v>22</v>
      </c>
      <c r="F6" s="58">
        <v>48</v>
      </c>
      <c r="G6" s="58" t="s">
        <v>23</v>
      </c>
      <c r="H6" s="58">
        <v>4</v>
      </c>
      <c r="I6" s="66">
        <v>1224475</v>
      </c>
      <c r="J6" s="66">
        <v>867</v>
      </c>
      <c r="K6" s="66">
        <v>2676054</v>
      </c>
      <c r="L6" s="66">
        <v>1910</v>
      </c>
      <c r="M6" s="66">
        <v>5205155</v>
      </c>
      <c r="N6" s="66">
        <v>3633</v>
      </c>
      <c r="O6" s="66">
        <v>3460024</v>
      </c>
      <c r="P6" s="66">
        <v>2363</v>
      </c>
      <c r="Q6" s="60">
        <f t="shared" si="4"/>
        <v>12565708</v>
      </c>
      <c r="R6" s="60">
        <f t="shared" si="4"/>
        <v>8773</v>
      </c>
      <c r="S6" s="61" t="e">
        <f t="shared" si="0"/>
        <v>#VALUE!</v>
      </c>
      <c r="T6" s="61">
        <f t="shared" si="1"/>
        <v>1432.315969451727</v>
      </c>
      <c r="U6" s="62">
        <v>13990918</v>
      </c>
      <c r="V6" s="63">
        <f t="shared" si="2"/>
        <v>-0.10186679673199428</v>
      </c>
      <c r="W6" s="67">
        <v>105273369</v>
      </c>
      <c r="X6" s="67">
        <v>84538</v>
      </c>
      <c r="Y6" s="65">
        <f t="shared" si="3"/>
        <v>1245.2786794104427</v>
      </c>
    </row>
    <row r="7" spans="1:25" ht="30" customHeight="1">
      <c r="A7" s="40">
        <v>4</v>
      </c>
      <c r="B7" s="41"/>
      <c r="C7" s="55" t="s">
        <v>26</v>
      </c>
      <c r="D7" s="56">
        <v>41893</v>
      </c>
      <c r="E7" s="57" t="s">
        <v>22</v>
      </c>
      <c r="F7" s="58">
        <v>37</v>
      </c>
      <c r="G7" s="58" t="s">
        <v>23</v>
      </c>
      <c r="H7" s="58">
        <v>6</v>
      </c>
      <c r="I7" s="66">
        <v>830805</v>
      </c>
      <c r="J7" s="66">
        <v>649</v>
      </c>
      <c r="K7" s="66">
        <v>2021080</v>
      </c>
      <c r="L7" s="66">
        <v>1582</v>
      </c>
      <c r="M7" s="66">
        <v>4583890</v>
      </c>
      <c r="N7" s="66">
        <v>3439</v>
      </c>
      <c r="O7" s="66">
        <v>2833270</v>
      </c>
      <c r="P7" s="66">
        <v>2087</v>
      </c>
      <c r="Q7" s="60">
        <f t="shared" si="4"/>
        <v>10269045</v>
      </c>
      <c r="R7" s="60">
        <f t="shared" si="4"/>
        <v>7757</v>
      </c>
      <c r="S7" s="61" t="e">
        <f t="shared" si="0"/>
        <v>#VALUE!</v>
      </c>
      <c r="T7" s="61">
        <f t="shared" si="1"/>
        <v>1323.8423359546216</v>
      </c>
      <c r="U7" s="62">
        <v>13211735</v>
      </c>
      <c r="V7" s="63">
        <f t="shared" si="2"/>
        <v>-0.2227330475520437</v>
      </c>
      <c r="W7" s="67">
        <v>132086006</v>
      </c>
      <c r="X7" s="67">
        <v>110315</v>
      </c>
      <c r="Y7" s="65">
        <f t="shared" si="3"/>
        <v>1197.3530888818384</v>
      </c>
    </row>
    <row r="8" spans="1:25" ht="30" customHeight="1">
      <c r="A8" s="40">
        <v>5</v>
      </c>
      <c r="B8" s="41"/>
      <c r="C8" s="55" t="s">
        <v>27</v>
      </c>
      <c r="D8" s="56">
        <v>41928</v>
      </c>
      <c r="E8" s="57" t="s">
        <v>28</v>
      </c>
      <c r="F8" s="58">
        <v>50</v>
      </c>
      <c r="G8" s="58">
        <v>50</v>
      </c>
      <c r="H8" s="58">
        <v>1</v>
      </c>
      <c r="I8" s="68">
        <v>510020</v>
      </c>
      <c r="J8" s="68">
        <v>392</v>
      </c>
      <c r="K8" s="68">
        <v>1205730</v>
      </c>
      <c r="L8" s="68">
        <v>914</v>
      </c>
      <c r="M8" s="68">
        <v>3820315</v>
      </c>
      <c r="N8" s="68">
        <v>2866</v>
      </c>
      <c r="O8" s="68">
        <v>3644766</v>
      </c>
      <c r="P8" s="68">
        <v>2749</v>
      </c>
      <c r="Q8" s="60">
        <f aca="true" t="shared" si="5" ref="Q8:R13">+I8+K8+M8+O8</f>
        <v>9180831</v>
      </c>
      <c r="R8" s="60">
        <f t="shared" si="5"/>
        <v>6921</v>
      </c>
      <c r="S8" s="61">
        <f t="shared" si="0"/>
        <v>138.42</v>
      </c>
      <c r="T8" s="61">
        <f t="shared" si="1"/>
        <v>1326.5179887299523</v>
      </c>
      <c r="U8" s="62">
        <v>0</v>
      </c>
      <c r="V8" s="63">
        <f t="shared" si="2"/>
      </c>
      <c r="W8" s="48">
        <v>10605011</v>
      </c>
      <c r="X8" s="48">
        <v>8514</v>
      </c>
      <c r="Y8" s="65">
        <f t="shared" si="3"/>
        <v>1245.5967817712003</v>
      </c>
    </row>
    <row r="9" spans="1:25" ht="30" customHeight="1">
      <c r="A9" s="40">
        <v>6</v>
      </c>
      <c r="B9" s="41"/>
      <c r="C9" s="55" t="s">
        <v>29</v>
      </c>
      <c r="D9" s="56">
        <v>41921</v>
      </c>
      <c r="E9" s="57" t="s">
        <v>30</v>
      </c>
      <c r="F9" s="58">
        <v>32</v>
      </c>
      <c r="G9" s="58" t="s">
        <v>23</v>
      </c>
      <c r="H9" s="58">
        <v>2</v>
      </c>
      <c r="I9" s="69">
        <v>935367</v>
      </c>
      <c r="J9" s="70">
        <v>679</v>
      </c>
      <c r="K9" s="69">
        <v>1897789</v>
      </c>
      <c r="L9" s="69">
        <v>1397</v>
      </c>
      <c r="M9" s="69">
        <v>3378004</v>
      </c>
      <c r="N9" s="69">
        <v>2458</v>
      </c>
      <c r="O9" s="69">
        <v>2005870</v>
      </c>
      <c r="P9" s="69">
        <v>1447</v>
      </c>
      <c r="Q9" s="60">
        <f t="shared" si="5"/>
        <v>8217030</v>
      </c>
      <c r="R9" s="60">
        <f t="shared" si="5"/>
        <v>5981</v>
      </c>
      <c r="S9" s="61" t="e">
        <f t="shared" si="0"/>
        <v>#VALUE!</v>
      </c>
      <c r="T9" s="61">
        <f t="shared" si="1"/>
        <v>1373.8555425514128</v>
      </c>
      <c r="U9" s="62">
        <v>11964205</v>
      </c>
      <c r="V9" s="63">
        <f t="shared" si="2"/>
        <v>-0.3131988293413562</v>
      </c>
      <c r="W9" s="62">
        <v>23542670</v>
      </c>
      <c r="X9" s="62">
        <v>24819</v>
      </c>
      <c r="Y9" s="65">
        <f t="shared" si="3"/>
        <v>948.5744792296225</v>
      </c>
    </row>
    <row r="10" spans="1:25" ht="30" customHeight="1">
      <c r="A10" s="40">
        <v>7</v>
      </c>
      <c r="B10" s="41"/>
      <c r="C10" s="55" t="s">
        <v>31</v>
      </c>
      <c r="D10" s="56">
        <v>41900</v>
      </c>
      <c r="E10" s="57" t="s">
        <v>22</v>
      </c>
      <c r="F10" s="58">
        <v>39</v>
      </c>
      <c r="G10" s="58" t="s">
        <v>23</v>
      </c>
      <c r="H10" s="58">
        <v>5</v>
      </c>
      <c r="I10" s="66">
        <v>870910</v>
      </c>
      <c r="J10" s="66">
        <v>640</v>
      </c>
      <c r="K10" s="66">
        <v>1724805</v>
      </c>
      <c r="L10" s="66">
        <v>1285</v>
      </c>
      <c r="M10" s="66">
        <v>3280908</v>
      </c>
      <c r="N10" s="66">
        <v>2418</v>
      </c>
      <c r="O10" s="66">
        <v>2204155</v>
      </c>
      <c r="P10" s="66">
        <v>1555</v>
      </c>
      <c r="Q10" s="60">
        <f t="shared" si="5"/>
        <v>8080778</v>
      </c>
      <c r="R10" s="60">
        <f t="shared" si="5"/>
        <v>5898</v>
      </c>
      <c r="S10" s="61" t="e">
        <f t="shared" si="0"/>
        <v>#VALUE!</v>
      </c>
      <c r="T10" s="61">
        <f t="shared" si="1"/>
        <v>1370.0878263818242</v>
      </c>
      <c r="U10" s="62">
        <v>11724738</v>
      </c>
      <c r="V10" s="63">
        <f t="shared" si="2"/>
        <v>-0.3107924458525214</v>
      </c>
      <c r="W10" s="67">
        <v>101996721</v>
      </c>
      <c r="X10" s="67">
        <v>84389</v>
      </c>
      <c r="Y10" s="65">
        <f t="shared" si="3"/>
        <v>1208.6494803825144</v>
      </c>
    </row>
    <row r="11" spans="1:25" ht="30" customHeight="1">
      <c r="A11" s="40">
        <v>8</v>
      </c>
      <c r="B11" s="41"/>
      <c r="C11" s="55" t="s">
        <v>32</v>
      </c>
      <c r="D11" s="56">
        <v>41928</v>
      </c>
      <c r="E11" s="57" t="s">
        <v>33</v>
      </c>
      <c r="F11" s="58">
        <v>18</v>
      </c>
      <c r="G11" s="58" t="s">
        <v>23</v>
      </c>
      <c r="H11" s="58">
        <v>1</v>
      </c>
      <c r="I11" s="71">
        <v>496020</v>
      </c>
      <c r="J11" s="71">
        <v>366</v>
      </c>
      <c r="K11" s="72">
        <v>918136</v>
      </c>
      <c r="L11" s="72">
        <v>675</v>
      </c>
      <c r="M11" s="72">
        <v>2458720</v>
      </c>
      <c r="N11" s="72">
        <v>1782</v>
      </c>
      <c r="O11" s="72">
        <v>1507470</v>
      </c>
      <c r="P11" s="72">
        <v>1047</v>
      </c>
      <c r="Q11" s="60">
        <f t="shared" si="5"/>
        <v>5380346</v>
      </c>
      <c r="R11" s="60">
        <f t="shared" si="5"/>
        <v>3870</v>
      </c>
      <c r="S11" s="61" t="e">
        <f t="shared" si="0"/>
        <v>#VALUE!</v>
      </c>
      <c r="T11" s="61">
        <f t="shared" si="1"/>
        <v>1390.2702842377262</v>
      </c>
      <c r="U11" s="62">
        <v>0</v>
      </c>
      <c r="V11" s="63">
        <f t="shared" si="2"/>
      </c>
      <c r="W11" s="48">
        <v>6174726</v>
      </c>
      <c r="X11" s="48">
        <v>4894</v>
      </c>
      <c r="Y11" s="65">
        <f t="shared" si="3"/>
        <v>1261.6930935839803</v>
      </c>
    </row>
    <row r="12" spans="1:25" ht="30" customHeight="1">
      <c r="A12" s="40">
        <v>9</v>
      </c>
      <c r="B12" s="41"/>
      <c r="C12" s="55" t="s">
        <v>34</v>
      </c>
      <c r="D12" s="56">
        <v>41865</v>
      </c>
      <c r="E12" s="57" t="s">
        <v>35</v>
      </c>
      <c r="F12" s="58">
        <v>55</v>
      </c>
      <c r="G12" s="58" t="s">
        <v>23</v>
      </c>
      <c r="H12" s="58">
        <v>10</v>
      </c>
      <c r="I12" s="72">
        <v>399042</v>
      </c>
      <c r="J12" s="72">
        <v>259</v>
      </c>
      <c r="K12" s="72">
        <v>691869</v>
      </c>
      <c r="L12" s="72">
        <v>448</v>
      </c>
      <c r="M12" s="72">
        <v>1860286</v>
      </c>
      <c r="N12" s="72">
        <v>1213</v>
      </c>
      <c r="O12" s="72">
        <v>1303550</v>
      </c>
      <c r="P12" s="72">
        <v>763</v>
      </c>
      <c r="Q12" s="60">
        <f t="shared" si="5"/>
        <v>4254747</v>
      </c>
      <c r="R12" s="60">
        <f t="shared" si="5"/>
        <v>2683</v>
      </c>
      <c r="S12" s="61" t="e">
        <f t="shared" si="0"/>
        <v>#VALUE!</v>
      </c>
      <c r="T12" s="61">
        <f t="shared" si="1"/>
        <v>1585.8169959001118</v>
      </c>
      <c r="U12" s="62">
        <v>8469310</v>
      </c>
      <c r="V12" s="63">
        <f t="shared" si="2"/>
        <v>-0.49762766978655876</v>
      </c>
      <c r="W12" s="72">
        <v>389006984</v>
      </c>
      <c r="X12" s="72">
        <v>271913</v>
      </c>
      <c r="Y12" s="65">
        <f t="shared" si="3"/>
        <v>1430.6303266118207</v>
      </c>
    </row>
    <row r="13" spans="1:25" ht="30" customHeight="1">
      <c r="A13" s="40">
        <v>10</v>
      </c>
      <c r="B13" s="41"/>
      <c r="C13" s="55" t="s">
        <v>36</v>
      </c>
      <c r="D13" s="56">
        <v>41907</v>
      </c>
      <c r="E13" s="57" t="s">
        <v>22</v>
      </c>
      <c r="F13" s="58">
        <v>45</v>
      </c>
      <c r="G13" s="58" t="s">
        <v>23</v>
      </c>
      <c r="H13" s="58">
        <v>4</v>
      </c>
      <c r="I13" s="66">
        <v>89860</v>
      </c>
      <c r="J13" s="66">
        <v>88</v>
      </c>
      <c r="K13" s="66">
        <v>426590</v>
      </c>
      <c r="L13" s="66">
        <v>472</v>
      </c>
      <c r="M13" s="66">
        <v>1817350</v>
      </c>
      <c r="N13" s="66">
        <v>1773</v>
      </c>
      <c r="O13" s="66">
        <v>1591915</v>
      </c>
      <c r="P13" s="66">
        <v>1275</v>
      </c>
      <c r="Q13" s="60">
        <f t="shared" si="5"/>
        <v>3925715</v>
      </c>
      <c r="R13" s="60">
        <f t="shared" si="5"/>
        <v>3608</v>
      </c>
      <c r="S13" s="61" t="e">
        <f t="shared" si="0"/>
        <v>#VALUE!</v>
      </c>
      <c r="T13" s="61">
        <f t="shared" si="1"/>
        <v>1088.0584811529934</v>
      </c>
      <c r="U13" s="62">
        <v>5013520</v>
      </c>
      <c r="V13" s="63">
        <f t="shared" si="2"/>
        <v>-0.21697430148877436</v>
      </c>
      <c r="W13" s="67">
        <v>31890283</v>
      </c>
      <c r="X13" s="67">
        <v>28958</v>
      </c>
      <c r="Y13" s="65">
        <f t="shared" si="3"/>
        <v>1101.259859106292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0"/>
      <c r="J14" s="50"/>
      <c r="K14" s="50"/>
      <c r="L14" s="50"/>
      <c r="M14" s="50"/>
      <c r="N14" s="50"/>
      <c r="O14" s="50"/>
      <c r="P14" s="50"/>
      <c r="Q14" s="51"/>
      <c r="R14" s="52"/>
      <c r="S14" s="53"/>
      <c r="T14" s="50"/>
      <c r="U14" s="50"/>
      <c r="V14" s="50"/>
      <c r="W14" s="50"/>
      <c r="X14" s="50"/>
      <c r="Y14" s="50"/>
    </row>
    <row r="15" spans="1:25" ht="17.25" thickBot="1">
      <c r="A15" s="22"/>
      <c r="B15" s="77" t="s">
        <v>17</v>
      </c>
      <c r="C15" s="78"/>
      <c r="D15" s="78"/>
      <c r="E15" s="79"/>
      <c r="F15" s="23"/>
      <c r="G15" s="23">
        <f>SUM(G4:G14)</f>
        <v>50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117491290</v>
      </c>
      <c r="R15" s="27">
        <f>SUM(R4:R14)</f>
        <v>86892</v>
      </c>
      <c r="S15" s="28">
        <f>R15/G15</f>
        <v>1737.84</v>
      </c>
      <c r="T15" s="49">
        <f>Q15/R15</f>
        <v>1352.1531326244074</v>
      </c>
      <c r="U15" s="54">
        <v>104981431</v>
      </c>
      <c r="V15" s="38">
        <f>IF(U15&lt;&gt;0,-(U15-Q15)/U15,"")</f>
        <v>0.11916258790566496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4" t="s">
        <v>19</v>
      </c>
      <c r="V16" s="74"/>
      <c r="W16" s="74"/>
      <c r="X16" s="74"/>
      <c r="Y16" s="74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5"/>
      <c r="V17" s="75"/>
      <c r="W17" s="75"/>
      <c r="X17" s="75"/>
      <c r="Y17" s="75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5"/>
      <c r="V18" s="75"/>
      <c r="W18" s="75"/>
      <c r="X18" s="75"/>
      <c r="Y18" s="75"/>
    </row>
  </sheetData>
  <sheetProtection/>
  <mergeCells count="15">
    <mergeCell ref="O2:P2"/>
    <mergeCell ref="F2:F3"/>
    <mergeCell ref="G2:G3"/>
    <mergeCell ref="H2:H3"/>
    <mergeCell ref="K2:L2"/>
    <mergeCell ref="I2:J2"/>
    <mergeCell ref="U16:Y18"/>
    <mergeCell ref="Q2:T2"/>
    <mergeCell ref="U2:V2"/>
    <mergeCell ref="W2:Y2"/>
    <mergeCell ref="B15:E15"/>
    <mergeCell ref="C2:C3"/>
    <mergeCell ref="D2:D3"/>
    <mergeCell ref="E2:E3"/>
    <mergeCell ref="M2:N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Michal</cp:lastModifiedBy>
  <cp:lastPrinted>2008-10-22T07:58:06Z</cp:lastPrinted>
  <dcterms:created xsi:type="dcterms:W3CDTF">2006-04-04T07:29:08Z</dcterms:created>
  <dcterms:modified xsi:type="dcterms:W3CDTF">2014-10-20T12:36:56Z</dcterms:modified>
  <cp:category/>
  <cp:version/>
  <cp:contentType/>
  <cp:contentStatus/>
</cp:coreProperties>
</file>