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4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<sst xmlns="http://schemas.openxmlformats.org/spreadsheetml/2006/main" count="61" uniqueCount="36">
  <si>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</si>
  <si>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</si>
  <si>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</si>
  <si>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</si>
  <si>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</si>
  <si>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</si>
  <si>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</si>
  <si>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</si>
  <si>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</si>
  <si>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</si>
  <si>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</si>
  <si>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</si>
  <si>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</si>
  <si>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</si>
  <si>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</si>
  <si>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</si>
  <si>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</si>
  <si>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</si>
  <si>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</si>
  <si>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</si>
  <si>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</si>
  <si>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Fury</t>
  </si>
  <si>
    <t>Freeman Film</t>
  </si>
  <si>
    <t>n/a</t>
  </si>
  <si>
    <t>Dracula Untold</t>
  </si>
  <si>
    <t>UIP</t>
  </si>
  <si>
    <t>Gone Girl</t>
  </si>
  <si>
    <t>InterCom</t>
  </si>
  <si>
    <t>Annabelle</t>
  </si>
  <si>
    <t>Boxtrolls</t>
  </si>
  <si>
    <t>Let's Be Cops</t>
  </si>
  <si>
    <t>The Judge</t>
  </si>
  <si>
    <t>Fack Ju Göthe</t>
  </si>
  <si>
    <t>Big Bang Media</t>
  </si>
  <si>
    <t>The Equalizer</t>
  </si>
  <si>
    <t>Dolphin Tale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</si>
</sst>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/>
    </xf>
    <xf numFmtId="3" fontId="14" fillId="34" borderId="28" xfId="61" applyNumberFormat="1" applyFont="1" applyFill="1" applyBorder="1" applyAlignment="1" applyProtection="1">
      <alignment horizontal="right"/>
      <protection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449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0208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OCTOBER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X3" sqref="X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9.00390625" style="0" customWidth="1"/>
    <col min="4" max="4" width="11.421875" style="0" customWidth="1"/>
    <col min="5" max="5" width="16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41935</v>
      </c>
      <c r="E4" s="57" t="s">
        <v>22</v>
      </c>
      <c r="F4" s="58">
        <v>42</v>
      </c>
      <c r="G4" s="58" t="s">
        <v>23</v>
      </c>
      <c r="H4" s="58">
        <v>1</v>
      </c>
      <c r="I4" s="59">
        <v>21112529</v>
      </c>
      <c r="J4" s="59">
        <v>15591</v>
      </c>
      <c r="K4" s="59">
        <v>19116828</v>
      </c>
      <c r="L4" s="59">
        <v>14097</v>
      </c>
      <c r="M4" s="59">
        <v>15954634</v>
      </c>
      <c r="N4" s="59">
        <v>11650</v>
      </c>
      <c r="O4" s="59">
        <v>12133792</v>
      </c>
      <c r="P4" s="59">
        <v>8895</v>
      </c>
      <c r="Q4" s="60">
        <f aca="true" t="shared" si="0" ref="Q4:Q13">+I4+K4+M4+O4</f>
        <v>68317783</v>
      </c>
      <c r="R4" s="60">
        <f aca="true" t="shared" si="1" ref="R4:R13">+J4+L4+N4+P4</f>
        <v>50233</v>
      </c>
      <c r="S4" s="61" t="e">
        <f aca="true" t="shared" si="2" ref="S4:S13">IF(Q4&lt;&gt;0,R4/G4,"")</f>
        <v>#VALUE!</v>
      </c>
      <c r="T4" s="61">
        <f aca="true" t="shared" si="3" ref="T4:T13">IF(Q4&lt;&gt;0,Q4/R4,"")</f>
        <v>1360.0179762307646</v>
      </c>
      <c r="U4" s="62">
        <v>0</v>
      </c>
      <c r="V4" s="63">
        <f aca="true" t="shared" si="4" ref="V4:V13">IF(U4&lt;&gt;0,-(U4-Q4)/U4,"")</f>
      </c>
      <c r="W4" s="62">
        <v>68475478</v>
      </c>
      <c r="X4" s="62">
        <v>50340</v>
      </c>
      <c r="Y4" s="65">
        <f aca="true" t="shared" si="5" ref="Y4:Y13">W4/X4</f>
        <v>1360.259793404847</v>
      </c>
    </row>
    <row r="5" spans="1:25" ht="30" customHeight="1">
      <c r="A5" s="40">
        <v>2</v>
      </c>
      <c r="B5" s="41"/>
      <c r="C5" s="55" t="s">
        <v>24</v>
      </c>
      <c r="D5" s="56">
        <v>41935</v>
      </c>
      <c r="E5" s="57" t="s">
        <v>25</v>
      </c>
      <c r="F5" s="58">
        <v>49</v>
      </c>
      <c r="G5" s="58">
        <v>59</v>
      </c>
      <c r="H5" s="58">
        <v>1</v>
      </c>
      <c r="I5" s="64">
        <v>17467100</v>
      </c>
      <c r="J5" s="64">
        <v>13285</v>
      </c>
      <c r="K5" s="64">
        <v>13993120</v>
      </c>
      <c r="L5" s="64">
        <v>10713</v>
      </c>
      <c r="M5" s="64">
        <v>13177025</v>
      </c>
      <c r="N5" s="64">
        <v>10051</v>
      </c>
      <c r="O5" s="64">
        <v>10178520</v>
      </c>
      <c r="P5" s="64">
        <v>7709</v>
      </c>
      <c r="Q5" s="60">
        <f t="shared" si="0"/>
        <v>54815765</v>
      </c>
      <c r="R5" s="60">
        <f t="shared" si="1"/>
        <v>41758</v>
      </c>
      <c r="S5" s="61">
        <f t="shared" si="2"/>
        <v>707.7627118644068</v>
      </c>
      <c r="T5" s="61">
        <f t="shared" si="3"/>
        <v>1312.7009195842713</v>
      </c>
      <c r="U5" s="62">
        <v>0</v>
      </c>
      <c r="V5" s="63">
        <f t="shared" si="4"/>
      </c>
      <c r="W5" s="48">
        <v>54815765</v>
      </c>
      <c r="X5" s="48">
        <v>41758</v>
      </c>
      <c r="Y5" s="65">
        <f t="shared" si="5"/>
        <v>1312.7009195842713</v>
      </c>
    </row>
    <row r="6" spans="1:25" ht="30" customHeight="1">
      <c r="A6" s="40">
        <v>3</v>
      </c>
      <c r="B6" s="41"/>
      <c r="C6" s="55" t="s">
        <v>26</v>
      </c>
      <c r="D6" s="56">
        <v>41914</v>
      </c>
      <c r="E6" s="57" t="s">
        <v>27</v>
      </c>
      <c r="F6" s="58">
        <v>48</v>
      </c>
      <c r="G6" s="58" t="s">
        <v>23</v>
      </c>
      <c r="H6" s="58">
        <v>4</v>
      </c>
      <c r="I6" s="66">
        <v>8909805</v>
      </c>
      <c r="J6" s="66">
        <v>6242</v>
      </c>
      <c r="K6" s="66">
        <v>8699775</v>
      </c>
      <c r="L6" s="66">
        <v>6138</v>
      </c>
      <c r="M6" s="66">
        <v>7619035</v>
      </c>
      <c r="N6" s="66">
        <v>5340</v>
      </c>
      <c r="O6" s="66">
        <v>5173210</v>
      </c>
      <c r="P6" s="66">
        <v>3657</v>
      </c>
      <c r="Q6" s="60">
        <f t="shared" si="0"/>
        <v>30401825</v>
      </c>
      <c r="R6" s="60">
        <f t="shared" si="1"/>
        <v>21377</v>
      </c>
      <c r="S6" s="61" t="e">
        <f t="shared" si="2"/>
        <v>#VALUE!</v>
      </c>
      <c r="T6" s="61">
        <f t="shared" si="3"/>
        <v>1422.174533376994</v>
      </c>
      <c r="U6" s="62">
        <v>26481555</v>
      </c>
      <c r="V6" s="63">
        <f t="shared" si="4"/>
        <v>0.1480377568462275</v>
      </c>
      <c r="W6" s="67">
        <v>154877330</v>
      </c>
      <c r="X6" s="67">
        <v>130035</v>
      </c>
      <c r="Y6" s="65">
        <f t="shared" si="5"/>
        <v>1191.0434113892413</v>
      </c>
    </row>
    <row r="7" spans="1:25" ht="30" customHeight="1">
      <c r="A7" s="40">
        <v>4</v>
      </c>
      <c r="B7" s="41"/>
      <c r="C7" s="55" t="s">
        <v>28</v>
      </c>
      <c r="D7" s="56">
        <v>41928</v>
      </c>
      <c r="E7" s="57" t="s">
        <v>27</v>
      </c>
      <c r="F7" s="58">
        <v>30</v>
      </c>
      <c r="G7" s="58" t="s">
        <v>23</v>
      </c>
      <c r="H7" s="58">
        <v>2</v>
      </c>
      <c r="I7" s="66">
        <v>5914610</v>
      </c>
      <c r="J7" s="66">
        <v>4463</v>
      </c>
      <c r="K7" s="66">
        <v>5405395</v>
      </c>
      <c r="L7" s="66">
        <v>4123</v>
      </c>
      <c r="M7" s="66">
        <v>5041235</v>
      </c>
      <c r="N7" s="66">
        <v>3834</v>
      </c>
      <c r="O7" s="66">
        <v>3362735</v>
      </c>
      <c r="P7" s="66">
        <v>2573</v>
      </c>
      <c r="Q7" s="60">
        <f t="shared" si="0"/>
        <v>19723975</v>
      </c>
      <c r="R7" s="60">
        <f t="shared" si="1"/>
        <v>14993</v>
      </c>
      <c r="S7" s="61" t="e">
        <f t="shared" si="2"/>
        <v>#VALUE!</v>
      </c>
      <c r="T7" s="61">
        <f t="shared" si="3"/>
        <v>1315.5455879410392</v>
      </c>
      <c r="U7" s="62">
        <v>29135535</v>
      </c>
      <c r="V7" s="63">
        <f t="shared" si="4"/>
        <v>-0.32302684676976073</v>
      </c>
      <c r="W7" s="67">
        <v>57953865</v>
      </c>
      <c r="X7" s="67">
        <v>44550</v>
      </c>
      <c r="Y7" s="65">
        <f t="shared" si="5"/>
        <v>1300.8723905723905</v>
      </c>
    </row>
    <row r="8" spans="1:25" ht="30" customHeight="1">
      <c r="A8" s="40">
        <v>5</v>
      </c>
      <c r="B8" s="41"/>
      <c r="C8" s="55" t="s">
        <v>29</v>
      </c>
      <c r="D8" s="56">
        <v>41928</v>
      </c>
      <c r="E8" s="57" t="s">
        <v>25</v>
      </c>
      <c r="F8" s="58">
        <v>50</v>
      </c>
      <c r="G8" s="58">
        <v>50</v>
      </c>
      <c r="H8" s="58">
        <v>2</v>
      </c>
      <c r="I8" s="64">
        <v>4483880</v>
      </c>
      <c r="J8" s="64">
        <v>3440</v>
      </c>
      <c r="K8" s="64">
        <v>4980775</v>
      </c>
      <c r="L8" s="64">
        <v>3792</v>
      </c>
      <c r="M8" s="64">
        <v>3767930</v>
      </c>
      <c r="N8" s="64">
        <v>2951</v>
      </c>
      <c r="O8" s="64">
        <v>3235140</v>
      </c>
      <c r="P8" s="64">
        <v>2510</v>
      </c>
      <c r="Q8" s="60">
        <f t="shared" si="0"/>
        <v>16467725</v>
      </c>
      <c r="R8" s="60">
        <f t="shared" si="1"/>
        <v>12693</v>
      </c>
      <c r="S8" s="61">
        <f t="shared" si="2"/>
        <v>253.86</v>
      </c>
      <c r="T8" s="61">
        <f t="shared" si="3"/>
        <v>1297.386354683684</v>
      </c>
      <c r="U8" s="62">
        <v>9180831</v>
      </c>
      <c r="V8" s="63">
        <f t="shared" si="4"/>
        <v>0.7937074541509369</v>
      </c>
      <c r="W8" s="48">
        <v>28897690</v>
      </c>
      <c r="X8" s="48">
        <v>22691</v>
      </c>
      <c r="Y8" s="65">
        <f t="shared" si="5"/>
        <v>1273.5309153408841</v>
      </c>
    </row>
    <row r="9" spans="1:25" ht="30" customHeight="1">
      <c r="A9" s="40">
        <v>6</v>
      </c>
      <c r="B9" s="41"/>
      <c r="C9" s="55" t="s">
        <v>30</v>
      </c>
      <c r="D9" s="56">
        <v>41893</v>
      </c>
      <c r="E9" s="57" t="s">
        <v>27</v>
      </c>
      <c r="F9" s="58">
        <v>37</v>
      </c>
      <c r="G9" s="58" t="s">
        <v>23</v>
      </c>
      <c r="H9" s="58">
        <v>7</v>
      </c>
      <c r="I9" s="66">
        <v>4135520</v>
      </c>
      <c r="J9" s="66">
        <v>3080</v>
      </c>
      <c r="K9" s="66">
        <v>4261730</v>
      </c>
      <c r="L9" s="66">
        <v>3184</v>
      </c>
      <c r="M9" s="66">
        <v>3943980</v>
      </c>
      <c r="N9" s="66">
        <v>2904</v>
      </c>
      <c r="O9" s="66">
        <v>2569890</v>
      </c>
      <c r="P9" s="66">
        <v>1898</v>
      </c>
      <c r="Q9" s="60">
        <f t="shared" si="0"/>
        <v>14911120</v>
      </c>
      <c r="R9" s="60">
        <f t="shared" si="1"/>
        <v>11066</v>
      </c>
      <c r="S9" s="61" t="e">
        <f t="shared" si="2"/>
        <v>#VALUE!</v>
      </c>
      <c r="T9" s="61">
        <f t="shared" si="3"/>
        <v>1347.471534429785</v>
      </c>
      <c r="U9" s="62">
        <v>10269045</v>
      </c>
      <c r="V9" s="63">
        <f t="shared" si="4"/>
        <v>0.4520454433688819</v>
      </c>
      <c r="W9" s="67">
        <v>149769576</v>
      </c>
      <c r="X9" s="67">
        <v>123578</v>
      </c>
      <c r="Y9" s="65">
        <f t="shared" si="5"/>
        <v>1211.9436792956676</v>
      </c>
    </row>
    <row r="10" spans="1:25" ht="30" customHeight="1">
      <c r="A10" s="40">
        <v>7</v>
      </c>
      <c r="B10" s="41"/>
      <c r="C10" s="55" t="s">
        <v>31</v>
      </c>
      <c r="D10" s="56">
        <v>41935</v>
      </c>
      <c r="E10" s="57" t="s">
        <v>27</v>
      </c>
      <c r="F10" s="58">
        <v>25</v>
      </c>
      <c r="G10" s="58" t="s">
        <v>23</v>
      </c>
      <c r="H10" s="58">
        <v>1</v>
      </c>
      <c r="I10" s="69">
        <v>3668697</v>
      </c>
      <c r="J10" s="70">
        <v>2617</v>
      </c>
      <c r="K10" s="70">
        <v>3453569</v>
      </c>
      <c r="L10" s="70">
        <v>2470</v>
      </c>
      <c r="M10" s="70">
        <v>2972396</v>
      </c>
      <c r="N10" s="70">
        <v>2104</v>
      </c>
      <c r="O10" s="70">
        <v>2053285</v>
      </c>
      <c r="P10" s="70">
        <v>1430</v>
      </c>
      <c r="Q10" s="60">
        <f t="shared" si="0"/>
        <v>12147947</v>
      </c>
      <c r="R10" s="60">
        <f t="shared" si="1"/>
        <v>8621</v>
      </c>
      <c r="S10" s="61" t="e">
        <f t="shared" si="2"/>
        <v>#VALUE!</v>
      </c>
      <c r="T10" s="61">
        <f t="shared" si="3"/>
        <v>1409.111123999536</v>
      </c>
      <c r="U10" s="71">
        <v>0</v>
      </c>
      <c r="V10" s="63">
        <f t="shared" si="4"/>
      </c>
      <c r="W10" s="72">
        <v>12147947</v>
      </c>
      <c r="X10" s="73">
        <v>8621</v>
      </c>
      <c r="Y10" s="65">
        <f t="shared" si="5"/>
        <v>1409.111123999536</v>
      </c>
    </row>
    <row r="11" spans="1:25" ht="30" customHeight="1">
      <c r="A11" s="40">
        <v>8</v>
      </c>
      <c r="B11" s="41"/>
      <c r="C11" s="55" t="s">
        <v>32</v>
      </c>
      <c r="D11" s="56">
        <v>41935</v>
      </c>
      <c r="E11" s="57" t="s">
        <v>33</v>
      </c>
      <c r="F11" s="58">
        <v>17</v>
      </c>
      <c r="G11" s="58" t="s">
        <v>23</v>
      </c>
      <c r="H11" s="58">
        <v>1</v>
      </c>
      <c r="I11" s="68">
        <v>3098190</v>
      </c>
      <c r="J11" s="68">
        <v>2242</v>
      </c>
      <c r="K11" s="68">
        <v>3406240</v>
      </c>
      <c r="L11" s="68">
        <v>2496</v>
      </c>
      <c r="M11" s="68">
        <v>3187460</v>
      </c>
      <c r="N11" s="68">
        <v>2336</v>
      </c>
      <c r="O11" s="68">
        <v>2424450</v>
      </c>
      <c r="P11" s="68">
        <v>1790</v>
      </c>
      <c r="Q11" s="60">
        <f t="shared" si="0"/>
        <v>12116340</v>
      </c>
      <c r="R11" s="60">
        <f t="shared" si="1"/>
        <v>8864</v>
      </c>
      <c r="S11" s="61" t="e">
        <f t="shared" si="2"/>
        <v>#VALUE!</v>
      </c>
      <c r="T11" s="61">
        <f t="shared" si="3"/>
        <v>1366.9156137184116</v>
      </c>
      <c r="U11" s="62">
        <v>0</v>
      </c>
      <c r="V11" s="63">
        <f t="shared" si="4"/>
      </c>
      <c r="W11" s="48">
        <v>12116340</v>
      </c>
      <c r="X11" s="48">
        <v>8864</v>
      </c>
      <c r="Y11" s="65">
        <f t="shared" si="5"/>
        <v>1366.9156137184116</v>
      </c>
    </row>
    <row r="12" spans="1:25" ht="30" customHeight="1">
      <c r="A12" s="40">
        <v>9</v>
      </c>
      <c r="B12" s="41"/>
      <c r="C12" s="55" t="s">
        <v>34</v>
      </c>
      <c r="D12" s="56">
        <v>41907</v>
      </c>
      <c r="E12" s="57" t="s">
        <v>27</v>
      </c>
      <c r="F12" s="58">
        <v>48</v>
      </c>
      <c r="G12" s="58" t="s">
        <v>23</v>
      </c>
      <c r="H12" s="58">
        <v>5</v>
      </c>
      <c r="I12" s="66">
        <v>3391458</v>
      </c>
      <c r="J12" s="66">
        <v>2354</v>
      </c>
      <c r="K12" s="66">
        <v>3123050</v>
      </c>
      <c r="L12" s="66">
        <v>2153</v>
      </c>
      <c r="M12" s="66">
        <v>2781730</v>
      </c>
      <c r="N12" s="66">
        <v>1925</v>
      </c>
      <c r="O12" s="66">
        <v>1727690</v>
      </c>
      <c r="P12" s="66">
        <v>1187</v>
      </c>
      <c r="Q12" s="60">
        <f t="shared" si="0"/>
        <v>11023928</v>
      </c>
      <c r="R12" s="60">
        <f t="shared" si="1"/>
        <v>7619</v>
      </c>
      <c r="S12" s="61" t="e">
        <f t="shared" si="2"/>
        <v>#VALUE!</v>
      </c>
      <c r="T12" s="61">
        <f t="shared" si="3"/>
        <v>1446.899593122457</v>
      </c>
      <c r="U12" s="62">
        <v>12565708</v>
      </c>
      <c r="V12" s="63">
        <f t="shared" si="4"/>
        <v>-0.12269742381408194</v>
      </c>
      <c r="W12" s="67">
        <v>120141691</v>
      </c>
      <c r="X12" s="67">
        <v>95097</v>
      </c>
      <c r="Y12" s="65">
        <f t="shared" si="5"/>
        <v>1263.3594224844107</v>
      </c>
    </row>
    <row r="13" spans="1:25" ht="30" customHeight="1">
      <c r="A13" s="40">
        <v>10</v>
      </c>
      <c r="B13" s="41"/>
      <c r="C13" s="55" t="s">
        <v>35</v>
      </c>
      <c r="D13" s="56">
        <v>41907</v>
      </c>
      <c r="E13" s="57" t="s">
        <v>27</v>
      </c>
      <c r="F13" s="58">
        <v>45</v>
      </c>
      <c r="G13" s="58" t="s">
        <v>23</v>
      </c>
      <c r="H13" s="58">
        <v>5</v>
      </c>
      <c r="I13" s="66">
        <v>2039300</v>
      </c>
      <c r="J13" s="66">
        <v>1609</v>
      </c>
      <c r="K13" s="66">
        <v>2734450</v>
      </c>
      <c r="L13" s="66">
        <v>2206</v>
      </c>
      <c r="M13" s="66">
        <v>2024080</v>
      </c>
      <c r="N13" s="66">
        <v>1651</v>
      </c>
      <c r="O13" s="66">
        <v>1783310</v>
      </c>
      <c r="P13" s="66">
        <v>1489</v>
      </c>
      <c r="Q13" s="60">
        <f t="shared" si="0"/>
        <v>8581140</v>
      </c>
      <c r="R13" s="60">
        <f t="shared" si="1"/>
        <v>6955</v>
      </c>
      <c r="S13" s="61" t="e">
        <f t="shared" si="2"/>
        <v>#VALUE!</v>
      </c>
      <c r="T13" s="61">
        <f t="shared" si="3"/>
        <v>1233.8087706685837</v>
      </c>
      <c r="U13" s="62">
        <v>3925715</v>
      </c>
      <c r="V13" s="63">
        <f t="shared" si="4"/>
        <v>1.1858795149418642</v>
      </c>
      <c r="W13" s="67">
        <v>41454978</v>
      </c>
      <c r="X13" s="67">
        <v>37150</v>
      </c>
      <c r="Y13" s="65">
        <f t="shared" si="5"/>
        <v>1115.8809690444145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109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248507548</v>
      </c>
      <c r="R15" s="27">
        <f>SUM(R4:R14)</f>
        <v>184179</v>
      </c>
      <c r="S15" s="28">
        <f>R15/G15</f>
        <v>1689.7155963302753</v>
      </c>
      <c r="T15" s="49">
        <f>Q15/R15</f>
        <v>1349.2718931039913</v>
      </c>
      <c r="U15" s="54">
        <v>117538745</v>
      </c>
      <c r="V15" s="38">
        <f>IF(U15&lt;&gt;0,-(U15-Q15)/U15,"")</f>
        <v>1.1142606891029847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2014-10-28T21:50:44Z</dcterms:modified>
  <cp:category/>
  <cp:version/>
  <cp:contentType/>
  <cp:contentStatus/>
</cp:coreProperties>
</file>