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Weekend Top 10 - WE 5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<sst xmlns="http://schemas.openxmlformats.org/spreadsheetml/2006/main" count="61" uniqueCount="38">
  <si>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</si>
  <si>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</si>
  <si>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</si>
  <si>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</si>
  <si>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</si>
  <si>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</si>
  <si>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</si>
  <si>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</si>
  <si>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</si>
  <si>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</si>
  <si>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</si>
  <si>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</si>
  <si>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</si>
  <si>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</si>
  <si>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</si>
  <si>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</si>
  <si>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</si>
  <si>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</si>
  <si>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</si>
  <si>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</si>
  <si>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</si>
  <si>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The Imitation Game</t>
  </si>
  <si>
    <t>Forum Hungary</t>
  </si>
  <si>
    <t>n/a</t>
  </si>
  <si>
    <t>Wild Card</t>
  </si>
  <si>
    <t>Big Bang Media</t>
  </si>
  <si>
    <t>Tak3n</t>
  </si>
  <si>
    <t>Freeman</t>
  </si>
  <si>
    <t>Mortdecai</t>
  </si>
  <si>
    <t>InterCom</t>
  </si>
  <si>
    <t>The Theory of Everything</t>
  </si>
  <si>
    <t>UIP</t>
  </si>
  <si>
    <t>Big Hero 6</t>
  </si>
  <si>
    <t>Annie</t>
  </si>
  <si>
    <t>Blackhat</t>
  </si>
  <si>
    <t>Birdman</t>
  </si>
  <si>
    <t>Mancs (local)</t>
  </si>
  <si>
    <t>A Company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</si>
</sst>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  <numFmt numFmtId="199" formatCode="_-* #,##0\ _F_t_-;\-* #,##0\ _F_t_-;_-* &quot;- &quot;_F_t_-;_-@_-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61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188" fontId="4" fillId="0" borderId="27" xfId="0" applyNumberFormat="1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3" fontId="15" fillId="34" borderId="27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horizontal="center" vertical="center"/>
      <protection locked="0"/>
    </xf>
    <xf numFmtId="3" fontId="14" fillId="34" borderId="27" xfId="58" applyNumberFormat="1" applyFont="1" applyFill="1" applyBorder="1" applyAlignment="1" applyProtection="1">
      <alignment vertical="center"/>
      <protection locked="0"/>
    </xf>
    <xf numFmtId="197" fontId="14" fillId="34" borderId="27" xfId="58" applyNumberFormat="1" applyFont="1" applyFill="1" applyBorder="1" applyAlignment="1" applyProtection="1">
      <alignment horizontal="center" vertical="center"/>
      <protection locked="0"/>
    </xf>
    <xf numFmtId="3" fontId="14" fillId="34" borderId="27" xfId="58" applyNumberFormat="1" applyFont="1" applyFill="1" applyBorder="1" applyAlignment="1" applyProtection="1">
      <alignment horizontal="left" vertical="center"/>
      <protection locked="0"/>
    </xf>
    <xf numFmtId="3" fontId="14" fillId="34" borderId="27" xfId="58" applyNumberFormat="1" applyFont="1" applyFill="1" applyBorder="1" applyAlignment="1" applyProtection="1">
      <alignment horizontal="center" vertical="center"/>
      <protection locked="0"/>
    </xf>
    <xf numFmtId="3" fontId="14" fillId="34" borderId="27" xfId="0" applyNumberFormat="1" applyFont="1" applyFill="1" applyBorder="1" applyAlignment="1">
      <alignment/>
    </xf>
    <xf numFmtId="3" fontId="15" fillId="34" borderId="27" xfId="49" applyNumberFormat="1" applyFont="1" applyFill="1" applyBorder="1" applyAlignment="1" applyProtection="1">
      <alignment horizontal="right"/>
      <protection/>
    </xf>
    <xf numFmtId="3" fontId="14" fillId="34" borderId="27" xfId="62" applyNumberFormat="1" applyFont="1" applyFill="1" applyBorder="1" applyAlignment="1" applyProtection="1">
      <alignment horizontal="right"/>
      <protection/>
    </xf>
    <xf numFmtId="3" fontId="15" fillId="34" borderId="27" xfId="0" applyNumberFormat="1" applyFont="1" applyFill="1" applyBorder="1" applyAlignment="1">
      <alignment horizontal="right"/>
    </xf>
    <xf numFmtId="191" fontId="14" fillId="34" borderId="27" xfId="62" applyNumberFormat="1" applyFont="1" applyFill="1" applyBorder="1" applyAlignment="1" applyProtection="1">
      <alignment horizontal="right"/>
      <protection/>
    </xf>
    <xf numFmtId="3" fontId="14" fillId="34" borderId="28" xfId="62" applyNumberFormat="1" applyFont="1" applyFill="1" applyBorder="1" applyAlignment="1" applyProtection="1">
      <alignment horizontal="right"/>
      <protection/>
    </xf>
    <xf numFmtId="3" fontId="14" fillId="34" borderId="27" xfId="0" applyNumberFormat="1" applyFont="1" applyFill="1" applyBorder="1" applyAlignment="1">
      <alignment horizontal="right"/>
    </xf>
    <xf numFmtId="198" fontId="14" fillId="34" borderId="27" xfId="48" applyNumberFormat="1" applyFont="1" applyFill="1" applyBorder="1" applyAlignment="1">
      <alignment/>
    </xf>
    <xf numFmtId="198" fontId="15" fillId="34" borderId="27" xfId="48" applyNumberFormat="1" applyFont="1" applyFill="1" applyBorder="1" applyAlignment="1">
      <alignment/>
    </xf>
    <xf numFmtId="3" fontId="14" fillId="34" borderId="27" xfId="47" applyNumberFormat="1" applyFont="1" applyFill="1" applyBorder="1" applyAlignment="1">
      <alignment/>
    </xf>
    <xf numFmtId="3" fontId="14" fillId="0" borderId="27" xfId="43" applyNumberFormat="1" applyFont="1" applyFill="1" applyBorder="1" applyAlignment="1" applyProtection="1">
      <alignment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29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zres 2" xfId="47"/>
    <cellStyle name="Ezres 2 2" xfId="48"/>
    <cellStyle name="Ezres 42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ál 21" xfId="58"/>
    <cellStyle name="Note" xfId="59"/>
    <cellStyle name="Output" xfId="60"/>
    <cellStyle name="Percent" xfId="61"/>
    <cellStyle name="Százalék 20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68211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39227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5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29 JANUARY - 1 FEBRUARY2015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I4" sqref="I4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4.140625" style="0" customWidth="1"/>
    <col min="4" max="4" width="12.00390625" style="0" customWidth="1"/>
    <col min="5" max="5" width="16.281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9" t="s">
        <v>0</v>
      </c>
      <c r="D2" s="81" t="s">
        <v>1</v>
      </c>
      <c r="E2" s="81" t="s">
        <v>2</v>
      </c>
      <c r="F2" s="71" t="s">
        <v>3</v>
      </c>
      <c r="G2" s="71" t="s">
        <v>4</v>
      </c>
      <c r="H2" s="71" t="s">
        <v>5</v>
      </c>
      <c r="I2" s="70" t="s">
        <v>18</v>
      </c>
      <c r="J2" s="70"/>
      <c r="K2" s="70" t="s">
        <v>6</v>
      </c>
      <c r="L2" s="70"/>
      <c r="M2" s="70" t="s">
        <v>7</v>
      </c>
      <c r="N2" s="70"/>
      <c r="O2" s="70" t="s">
        <v>8</v>
      </c>
      <c r="P2" s="70"/>
      <c r="Q2" s="70" t="s">
        <v>9</v>
      </c>
      <c r="R2" s="70"/>
      <c r="S2" s="70"/>
      <c r="T2" s="70"/>
      <c r="U2" s="70" t="s">
        <v>10</v>
      </c>
      <c r="V2" s="70"/>
      <c r="W2" s="70" t="s">
        <v>11</v>
      </c>
      <c r="X2" s="70"/>
      <c r="Y2" s="75"/>
    </row>
    <row r="3" spans="1:25" ht="30" customHeight="1">
      <c r="A3" s="13"/>
      <c r="B3" s="14"/>
      <c r="C3" s="80"/>
      <c r="D3" s="82"/>
      <c r="E3" s="83"/>
      <c r="F3" s="72"/>
      <c r="G3" s="72"/>
      <c r="H3" s="72"/>
      <c r="I3" s="15" t="s">
        <v>12</v>
      </c>
      <c r="J3" s="15" t="s">
        <v>13</v>
      </c>
      <c r="K3" s="15" t="s">
        <v>12</v>
      </c>
      <c r="L3" s="15" t="s">
        <v>13</v>
      </c>
      <c r="M3" s="41" t="s">
        <v>12</v>
      </c>
      <c r="N3" s="42" t="s">
        <v>13</v>
      </c>
      <c r="O3" s="42" t="s">
        <v>12</v>
      </c>
      <c r="P3" s="42" t="s">
        <v>13</v>
      </c>
      <c r="Q3" s="43" t="s">
        <v>12</v>
      </c>
      <c r="R3" s="43" t="s">
        <v>13</v>
      </c>
      <c r="S3" s="44" t="s">
        <v>14</v>
      </c>
      <c r="T3" s="44" t="s">
        <v>15</v>
      </c>
      <c r="U3" s="45" t="s">
        <v>12</v>
      </c>
      <c r="V3" s="46" t="s">
        <v>16</v>
      </c>
      <c r="W3" s="42" t="s">
        <v>12</v>
      </c>
      <c r="X3" s="42" t="s">
        <v>13</v>
      </c>
      <c r="Y3" s="44" t="s">
        <v>15</v>
      </c>
    </row>
    <row r="4" spans="1:25" ht="30" customHeight="1">
      <c r="A4" s="40">
        <v>1</v>
      </c>
      <c r="B4" s="54"/>
      <c r="C4" s="55" t="s">
        <v>21</v>
      </c>
      <c r="D4" s="56">
        <v>42033</v>
      </c>
      <c r="E4" s="57" t="s">
        <v>22</v>
      </c>
      <c r="F4" s="58">
        <v>18</v>
      </c>
      <c r="G4" s="58" t="s">
        <v>23</v>
      </c>
      <c r="H4" s="58">
        <v>1</v>
      </c>
      <c r="I4" s="59">
        <v>3196689</v>
      </c>
      <c r="J4" s="59">
        <v>2323</v>
      </c>
      <c r="K4" s="59">
        <v>6225880</v>
      </c>
      <c r="L4" s="59">
        <v>4282</v>
      </c>
      <c r="M4" s="59">
        <v>13925509</v>
      </c>
      <c r="N4" s="59">
        <v>9334</v>
      </c>
      <c r="O4" s="59">
        <v>10233600</v>
      </c>
      <c r="P4" s="59">
        <v>6863</v>
      </c>
      <c r="Q4" s="60">
        <f>+I4+K4+M4+O4</f>
        <v>33581678</v>
      </c>
      <c r="R4" s="60">
        <f>+J4+L4+N4+P4</f>
        <v>22802</v>
      </c>
      <c r="S4" s="61" t="e">
        <f aca="true" t="shared" si="0" ref="S4:S13">IF(Q4&lt;&gt;0,R4/G4,"")</f>
        <v>#VALUE!</v>
      </c>
      <c r="T4" s="61">
        <f aca="true" t="shared" si="1" ref="T4:T13">IF(Q4&lt;&gt;0,Q4/R4,"")</f>
        <v>1472.751425313569</v>
      </c>
      <c r="U4" s="62">
        <v>0</v>
      </c>
      <c r="V4" s="63">
        <f aca="true" t="shared" si="2" ref="V4:V13">IF(U4&lt;&gt;0,-(U4-Q4)/U4,"")</f>
      </c>
      <c r="W4" s="47">
        <v>33581678</v>
      </c>
      <c r="X4" s="47">
        <v>22802</v>
      </c>
      <c r="Y4" s="64">
        <f aca="true" t="shared" si="3" ref="Y4:Y13">W4/X4</f>
        <v>1472.751425313569</v>
      </c>
    </row>
    <row r="5" spans="1:25" ht="30" customHeight="1">
      <c r="A5" s="40">
        <v>2</v>
      </c>
      <c r="B5" s="54"/>
      <c r="C5" s="55" t="s">
        <v>24</v>
      </c>
      <c r="D5" s="56">
        <v>42033</v>
      </c>
      <c r="E5" s="57" t="s">
        <v>25</v>
      </c>
      <c r="F5" s="58">
        <v>28</v>
      </c>
      <c r="G5" s="58" t="s">
        <v>23</v>
      </c>
      <c r="H5" s="58">
        <v>1</v>
      </c>
      <c r="I5" s="59">
        <v>3237985</v>
      </c>
      <c r="J5" s="59">
        <v>2269</v>
      </c>
      <c r="K5" s="59">
        <v>4943085</v>
      </c>
      <c r="L5" s="59">
        <v>3409</v>
      </c>
      <c r="M5" s="59">
        <v>11152040</v>
      </c>
      <c r="N5" s="59">
        <v>7644</v>
      </c>
      <c r="O5" s="59">
        <v>6874155</v>
      </c>
      <c r="P5" s="59">
        <v>4669</v>
      </c>
      <c r="Q5" s="60">
        <f>+I5+K5+M5+O5</f>
        <v>26207265</v>
      </c>
      <c r="R5" s="60">
        <f>+J5+L5+N5+P5</f>
        <v>17991</v>
      </c>
      <c r="S5" s="61" t="e">
        <f t="shared" si="0"/>
        <v>#VALUE!</v>
      </c>
      <c r="T5" s="61">
        <f t="shared" si="1"/>
        <v>1456.6875104218775</v>
      </c>
      <c r="U5" s="62">
        <v>0</v>
      </c>
      <c r="V5" s="63">
        <f t="shared" si="2"/>
      </c>
      <c r="W5" s="47">
        <v>26207265</v>
      </c>
      <c r="X5" s="47">
        <v>17991</v>
      </c>
      <c r="Y5" s="64">
        <f t="shared" si="3"/>
        <v>1456.6875104218775</v>
      </c>
    </row>
    <row r="6" spans="1:25" ht="30" customHeight="1">
      <c r="A6" s="40">
        <v>3</v>
      </c>
      <c r="B6" s="54"/>
      <c r="C6" s="55" t="s">
        <v>26</v>
      </c>
      <c r="D6" s="56">
        <v>42012</v>
      </c>
      <c r="E6" s="57" t="s">
        <v>27</v>
      </c>
      <c r="F6" s="58">
        <v>55</v>
      </c>
      <c r="G6" s="58" t="s">
        <v>23</v>
      </c>
      <c r="H6" s="58">
        <v>4</v>
      </c>
      <c r="I6" s="65">
        <v>1657535</v>
      </c>
      <c r="J6" s="65">
        <v>1208</v>
      </c>
      <c r="K6" s="65">
        <v>4212447</v>
      </c>
      <c r="L6" s="65">
        <v>3046</v>
      </c>
      <c r="M6" s="65">
        <v>10163395</v>
      </c>
      <c r="N6" s="65">
        <v>7077</v>
      </c>
      <c r="O6" s="65">
        <v>5603244</v>
      </c>
      <c r="P6" s="65">
        <v>3864</v>
      </c>
      <c r="Q6" s="60">
        <f aca="true" t="shared" si="4" ref="Q6:R10">+I6+K6+M6+O6</f>
        <v>21636621</v>
      </c>
      <c r="R6" s="60">
        <f t="shared" si="4"/>
        <v>15195</v>
      </c>
      <c r="S6" s="61" t="e">
        <f t="shared" si="0"/>
        <v>#VALUE!</v>
      </c>
      <c r="T6" s="61">
        <f t="shared" si="1"/>
        <v>1423.9303060217176</v>
      </c>
      <c r="U6" s="62">
        <v>41215749</v>
      </c>
      <c r="V6" s="63">
        <f t="shared" si="2"/>
        <v>-0.4750399659120595</v>
      </c>
      <c r="W6" s="62">
        <v>336784169</v>
      </c>
      <c r="X6" s="62">
        <v>249451</v>
      </c>
      <c r="Y6" s="64">
        <f t="shared" si="3"/>
        <v>1350.1014988915658</v>
      </c>
    </row>
    <row r="7" spans="1:25" ht="30" customHeight="1">
      <c r="A7" s="40">
        <v>4</v>
      </c>
      <c r="B7" s="54"/>
      <c r="C7" s="55" t="s">
        <v>28</v>
      </c>
      <c r="D7" s="56">
        <v>42026</v>
      </c>
      <c r="E7" s="57" t="s">
        <v>29</v>
      </c>
      <c r="F7" s="58">
        <v>42</v>
      </c>
      <c r="G7" s="58" t="s">
        <v>23</v>
      </c>
      <c r="H7" s="58">
        <v>2</v>
      </c>
      <c r="I7" s="66">
        <v>1787232</v>
      </c>
      <c r="J7" s="66">
        <v>1417</v>
      </c>
      <c r="K7" s="66">
        <v>3703640</v>
      </c>
      <c r="L7" s="66">
        <v>2792</v>
      </c>
      <c r="M7" s="66">
        <v>8103409</v>
      </c>
      <c r="N7" s="66">
        <v>5954</v>
      </c>
      <c r="O7" s="66">
        <v>4340950</v>
      </c>
      <c r="P7" s="66">
        <v>3122</v>
      </c>
      <c r="Q7" s="60">
        <f t="shared" si="4"/>
        <v>17935231</v>
      </c>
      <c r="R7" s="60">
        <f t="shared" si="4"/>
        <v>13285</v>
      </c>
      <c r="S7" s="61" t="e">
        <f t="shared" si="0"/>
        <v>#VALUE!</v>
      </c>
      <c r="T7" s="61">
        <f t="shared" si="1"/>
        <v>1350.0362062476477</v>
      </c>
      <c r="U7" s="62">
        <v>31954943</v>
      </c>
      <c r="V7" s="63">
        <f t="shared" si="2"/>
        <v>-0.4387337508316006</v>
      </c>
      <c r="W7" s="67">
        <v>56932163</v>
      </c>
      <c r="X7" s="67">
        <v>41803</v>
      </c>
      <c r="Y7" s="64">
        <f t="shared" si="3"/>
        <v>1361.915723751884</v>
      </c>
    </row>
    <row r="8" spans="1:25" ht="30" customHeight="1">
      <c r="A8" s="40">
        <v>5</v>
      </c>
      <c r="B8" s="54"/>
      <c r="C8" s="55" t="s">
        <v>30</v>
      </c>
      <c r="D8" s="56">
        <v>42026</v>
      </c>
      <c r="E8" s="57" t="s">
        <v>31</v>
      </c>
      <c r="F8" s="58">
        <v>31</v>
      </c>
      <c r="G8" s="58">
        <v>31</v>
      </c>
      <c r="H8" s="58">
        <v>2</v>
      </c>
      <c r="I8" s="68">
        <v>2080530</v>
      </c>
      <c r="J8" s="68">
        <v>1749</v>
      </c>
      <c r="K8" s="68">
        <v>3530704</v>
      </c>
      <c r="L8" s="68">
        <v>2712</v>
      </c>
      <c r="M8" s="68">
        <v>6900234</v>
      </c>
      <c r="N8" s="68">
        <v>5139</v>
      </c>
      <c r="O8" s="68">
        <v>4406177</v>
      </c>
      <c r="P8" s="68">
        <v>3246</v>
      </c>
      <c r="Q8" s="60">
        <f t="shared" si="4"/>
        <v>16917645</v>
      </c>
      <c r="R8" s="60">
        <f t="shared" si="4"/>
        <v>12846</v>
      </c>
      <c r="S8" s="61">
        <f t="shared" si="0"/>
        <v>414.38709677419354</v>
      </c>
      <c r="T8" s="61">
        <f t="shared" si="1"/>
        <v>1316.9581971041569</v>
      </c>
      <c r="U8" s="62">
        <v>23866286</v>
      </c>
      <c r="V8" s="63">
        <f t="shared" si="2"/>
        <v>-0.2911488197200017</v>
      </c>
      <c r="W8" s="47">
        <v>48269159</v>
      </c>
      <c r="X8" s="47">
        <v>36035</v>
      </c>
      <c r="Y8" s="64">
        <f t="shared" si="3"/>
        <v>1339.5076730956016</v>
      </c>
    </row>
    <row r="9" spans="1:25" ht="30" customHeight="1">
      <c r="A9" s="40">
        <v>6</v>
      </c>
      <c r="B9" s="54"/>
      <c r="C9" s="55" t="s">
        <v>32</v>
      </c>
      <c r="D9" s="56">
        <v>42012</v>
      </c>
      <c r="E9" s="57" t="s">
        <v>22</v>
      </c>
      <c r="F9" s="58">
        <v>61</v>
      </c>
      <c r="G9" s="58" t="s">
        <v>23</v>
      </c>
      <c r="H9" s="58">
        <v>4</v>
      </c>
      <c r="I9" s="59">
        <v>514440</v>
      </c>
      <c r="J9" s="59">
        <v>436</v>
      </c>
      <c r="K9" s="59">
        <v>1252480</v>
      </c>
      <c r="L9" s="59">
        <v>966</v>
      </c>
      <c r="M9" s="59">
        <v>5919812</v>
      </c>
      <c r="N9" s="59">
        <v>4409</v>
      </c>
      <c r="O9" s="59">
        <v>5005585</v>
      </c>
      <c r="P9" s="59">
        <v>3668</v>
      </c>
      <c r="Q9" s="60">
        <f t="shared" si="4"/>
        <v>12692317</v>
      </c>
      <c r="R9" s="60">
        <f t="shared" si="4"/>
        <v>9479</v>
      </c>
      <c r="S9" s="61" t="e">
        <f t="shared" si="0"/>
        <v>#VALUE!</v>
      </c>
      <c r="T9" s="61">
        <f t="shared" si="1"/>
        <v>1338.993248232936</v>
      </c>
      <c r="U9" s="62">
        <v>17995001</v>
      </c>
      <c r="V9" s="63">
        <f t="shared" si="2"/>
        <v>-0.2946753934606617</v>
      </c>
      <c r="W9" s="47">
        <v>132551479</v>
      </c>
      <c r="X9" s="47">
        <v>98636</v>
      </c>
      <c r="Y9" s="64">
        <f t="shared" si="3"/>
        <v>1343.8448335293401</v>
      </c>
    </row>
    <row r="10" spans="1:25" ht="30" customHeight="1">
      <c r="A10" s="40">
        <v>7</v>
      </c>
      <c r="B10" s="54"/>
      <c r="C10" s="55" t="s">
        <v>33</v>
      </c>
      <c r="D10" s="56">
        <v>42026</v>
      </c>
      <c r="E10" s="57" t="s">
        <v>29</v>
      </c>
      <c r="F10" s="58">
        <v>44</v>
      </c>
      <c r="G10" s="58" t="s">
        <v>23</v>
      </c>
      <c r="H10" s="58">
        <v>2</v>
      </c>
      <c r="I10" s="66">
        <v>518755</v>
      </c>
      <c r="J10" s="66">
        <v>430</v>
      </c>
      <c r="K10" s="66">
        <v>1444360</v>
      </c>
      <c r="L10" s="66">
        <v>1164</v>
      </c>
      <c r="M10" s="66">
        <v>5501560</v>
      </c>
      <c r="N10" s="66">
        <v>4299</v>
      </c>
      <c r="O10" s="66">
        <v>4074960</v>
      </c>
      <c r="P10" s="66">
        <v>3154</v>
      </c>
      <c r="Q10" s="60">
        <f t="shared" si="4"/>
        <v>11539635</v>
      </c>
      <c r="R10" s="60">
        <f t="shared" si="4"/>
        <v>9047</v>
      </c>
      <c r="S10" s="61" t="e">
        <f t="shared" si="0"/>
        <v>#VALUE!</v>
      </c>
      <c r="T10" s="61">
        <f t="shared" si="1"/>
        <v>1275.5206145683653</v>
      </c>
      <c r="U10" s="62">
        <v>16687850</v>
      </c>
      <c r="V10" s="63">
        <f t="shared" si="2"/>
        <v>-0.30850079548893355</v>
      </c>
      <c r="W10" s="67">
        <v>30116805</v>
      </c>
      <c r="X10" s="67">
        <v>23257</v>
      </c>
      <c r="Y10" s="64">
        <f t="shared" si="3"/>
        <v>1294.956572214817</v>
      </c>
    </row>
    <row r="11" spans="1:25" ht="30" customHeight="1">
      <c r="A11" s="40">
        <v>8</v>
      </c>
      <c r="B11" s="54"/>
      <c r="C11" s="55" t="s">
        <v>34</v>
      </c>
      <c r="D11" s="56">
        <v>42033</v>
      </c>
      <c r="E11" s="57" t="s">
        <v>31</v>
      </c>
      <c r="F11" s="58">
        <v>42</v>
      </c>
      <c r="G11" s="58">
        <v>42</v>
      </c>
      <c r="H11" s="58">
        <v>1</v>
      </c>
      <c r="I11" s="68">
        <v>1397488</v>
      </c>
      <c r="J11" s="68">
        <v>1010</v>
      </c>
      <c r="K11" s="68">
        <v>2134573</v>
      </c>
      <c r="L11" s="68">
        <v>1548</v>
      </c>
      <c r="M11" s="68">
        <v>4671797</v>
      </c>
      <c r="N11" s="68">
        <v>3344</v>
      </c>
      <c r="O11" s="68">
        <v>2861856</v>
      </c>
      <c r="P11" s="68">
        <v>2026</v>
      </c>
      <c r="Q11" s="60">
        <f aca="true" t="shared" si="5" ref="Q11:R13">+I11+K11+M11+O11</f>
        <v>11065714</v>
      </c>
      <c r="R11" s="60">
        <f t="shared" si="5"/>
        <v>7928</v>
      </c>
      <c r="S11" s="61">
        <f t="shared" si="0"/>
        <v>188.76190476190476</v>
      </c>
      <c r="T11" s="61">
        <f t="shared" si="1"/>
        <v>1395.7762361251262</v>
      </c>
      <c r="U11" s="62">
        <v>0</v>
      </c>
      <c r="V11" s="63">
        <f t="shared" si="2"/>
      </c>
      <c r="W11" s="47">
        <v>11065714</v>
      </c>
      <c r="X11" s="47">
        <v>7928</v>
      </c>
      <c r="Y11" s="64">
        <f t="shared" si="3"/>
        <v>1395.7762361251262</v>
      </c>
    </row>
    <row r="12" spans="1:25" ht="30" customHeight="1">
      <c r="A12" s="40">
        <v>9</v>
      </c>
      <c r="B12" s="54"/>
      <c r="C12" s="55" t="s">
        <v>35</v>
      </c>
      <c r="D12" s="56">
        <v>42019</v>
      </c>
      <c r="E12" s="57" t="s">
        <v>29</v>
      </c>
      <c r="F12" s="58">
        <v>28</v>
      </c>
      <c r="G12" s="58" t="s">
        <v>23</v>
      </c>
      <c r="H12" s="58">
        <v>3</v>
      </c>
      <c r="I12" s="66">
        <v>1372861</v>
      </c>
      <c r="J12" s="66">
        <v>988</v>
      </c>
      <c r="K12" s="66">
        <v>2019470</v>
      </c>
      <c r="L12" s="66">
        <v>1355</v>
      </c>
      <c r="M12" s="66">
        <v>3594952</v>
      </c>
      <c r="N12" s="66">
        <v>2391</v>
      </c>
      <c r="O12" s="66">
        <v>2384384</v>
      </c>
      <c r="P12" s="66">
        <v>1569</v>
      </c>
      <c r="Q12" s="60">
        <f t="shared" si="5"/>
        <v>9371667</v>
      </c>
      <c r="R12" s="60">
        <f t="shared" si="5"/>
        <v>6303</v>
      </c>
      <c r="S12" s="61" t="e">
        <f t="shared" si="0"/>
        <v>#VALUE!</v>
      </c>
      <c r="T12" s="61">
        <f t="shared" si="1"/>
        <v>1486.8581627796289</v>
      </c>
      <c r="U12" s="62">
        <v>18910979</v>
      </c>
      <c r="V12" s="63">
        <f t="shared" si="2"/>
        <v>-0.5044324780858781</v>
      </c>
      <c r="W12" s="67">
        <v>61964240</v>
      </c>
      <c r="X12" s="67">
        <v>44286</v>
      </c>
      <c r="Y12" s="64">
        <f t="shared" si="3"/>
        <v>1399.1834891387798</v>
      </c>
    </row>
    <row r="13" spans="1:25" ht="30" customHeight="1">
      <c r="A13" s="40">
        <v>10</v>
      </c>
      <c r="B13" s="54"/>
      <c r="C13" s="55" t="s">
        <v>36</v>
      </c>
      <c r="D13" s="56">
        <v>42033</v>
      </c>
      <c r="E13" s="57" t="s">
        <v>37</v>
      </c>
      <c r="F13" s="58">
        <v>47</v>
      </c>
      <c r="G13" s="58" t="s">
        <v>23</v>
      </c>
      <c r="H13" s="58">
        <v>1</v>
      </c>
      <c r="I13" s="69">
        <v>367770</v>
      </c>
      <c r="J13" s="69">
        <v>314</v>
      </c>
      <c r="K13" s="69">
        <v>782574</v>
      </c>
      <c r="L13" s="69">
        <v>634</v>
      </c>
      <c r="M13" s="69">
        <v>3676811</v>
      </c>
      <c r="N13" s="69">
        <v>2921</v>
      </c>
      <c r="O13" s="69">
        <v>3020689</v>
      </c>
      <c r="P13" s="69">
        <v>2377</v>
      </c>
      <c r="Q13" s="60">
        <f t="shared" si="5"/>
        <v>7847844</v>
      </c>
      <c r="R13" s="60">
        <f t="shared" si="5"/>
        <v>6246</v>
      </c>
      <c r="S13" s="61" t="e">
        <f t="shared" si="0"/>
        <v>#VALUE!</v>
      </c>
      <c r="T13" s="61">
        <f t="shared" si="1"/>
        <v>1256.4591738712777</v>
      </c>
      <c r="U13" s="62">
        <v>0</v>
      </c>
      <c r="V13" s="63">
        <f t="shared" si="2"/>
      </c>
      <c r="W13" s="47">
        <v>8145344</v>
      </c>
      <c r="X13" s="47">
        <v>6671</v>
      </c>
      <c r="Y13" s="64">
        <f t="shared" si="3"/>
        <v>1221.0079448358567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49"/>
      <c r="J14" s="49"/>
      <c r="K14" s="49"/>
      <c r="L14" s="49"/>
      <c r="M14" s="49"/>
      <c r="N14" s="49"/>
      <c r="O14" s="49"/>
      <c r="P14" s="49"/>
      <c r="Q14" s="50"/>
      <c r="R14" s="51"/>
      <c r="S14" s="52"/>
      <c r="T14" s="49"/>
      <c r="U14" s="49"/>
      <c r="V14" s="49"/>
      <c r="W14" s="49"/>
      <c r="X14" s="49"/>
      <c r="Y14" s="49"/>
    </row>
    <row r="15" spans="1:25" ht="17.25" thickBot="1">
      <c r="A15" s="22"/>
      <c r="B15" s="76" t="s">
        <v>17</v>
      </c>
      <c r="C15" s="77"/>
      <c r="D15" s="77"/>
      <c r="E15" s="78"/>
      <c r="F15" s="23"/>
      <c r="G15" s="23">
        <f>SUM(G4:G14)</f>
        <v>73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168795617</v>
      </c>
      <c r="R15" s="27">
        <f>SUM(R4:R14)</f>
        <v>121122</v>
      </c>
      <c r="S15" s="28">
        <f>R15/G15</f>
        <v>1659.2054794520548</v>
      </c>
      <c r="T15" s="48">
        <f>Q15/R15</f>
        <v>1393.5999818364955</v>
      </c>
      <c r="U15" s="53">
        <v>182651905</v>
      </c>
      <c r="V15" s="38">
        <f>IF(U15&lt;&gt;0,-(U15-Q15)/U15,"")</f>
        <v>-0.07586172178165894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3" t="s">
        <v>19</v>
      </c>
      <c r="V16" s="73"/>
      <c r="W16" s="73"/>
      <c r="X16" s="73"/>
      <c r="Y16" s="73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4"/>
      <c r="V17" s="74"/>
      <c r="W17" s="74"/>
      <c r="X17" s="74"/>
      <c r="Y17" s="74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4"/>
      <c r="V18" s="74"/>
      <c r="W18" s="74"/>
      <c r="X18" s="74"/>
      <c r="Y18" s="74"/>
    </row>
  </sheetData>
  <sheetProtection/>
  <mergeCells count="15"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Michal</cp:lastModifiedBy>
  <cp:lastPrinted>2008-10-22T07:58:06Z</cp:lastPrinted>
  <dcterms:created xsi:type="dcterms:W3CDTF">2006-04-04T07:29:08Z</dcterms:created>
  <dcterms:modified xsi:type="dcterms:W3CDTF">2015-02-03T11:21:22Z</dcterms:modified>
  <cp:category/>
  <cp:version/>
  <cp:contentType/>
  <cp:contentStatus/>
</cp:coreProperties>
</file>