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Weekend Top 10 - WE 6" sheetId="1" r:id="rId1"/>
  </sheets>
  <definedNames/>
  <calcPr fullCalcOnLoad="1"/>
</workbook>
</file>

<file path=xl/sharedStrings.xml><?xml version="1.0" encoding="utf-8"?>
<sst xmlns="http://schemas.openxmlformats.org/spreadsheetml/2006/main" count="62" uniqueCount="37">
  <si>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</si>
  <si>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</si>
  <si>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</si>
  <si>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</si>
  <si>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</si>
  <si>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</si>
  <si>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</si>
  <si>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</si>
  <si>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</si>
  <si>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</si>
  <si>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</si>
  <si>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</si>
  <si>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</si>
  <si>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</si>
  <si>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</si>
  <si>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</si>
  <si>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</si>
  <si>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</si>
  <si>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</si>
  <si>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</si>
  <si>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</si>
  <si>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Jupiter Ascending</t>
  </si>
  <si>
    <t>InterCom</t>
  </si>
  <si>
    <t>n/a</t>
  </si>
  <si>
    <t>The Imitation Game</t>
  </si>
  <si>
    <t>Forum Hungary</t>
  </si>
  <si>
    <t>Legend of the NeverBeast</t>
  </si>
  <si>
    <t>Wild Card</t>
  </si>
  <si>
    <t>Big Bang Media</t>
  </si>
  <si>
    <t>Tak3n</t>
  </si>
  <si>
    <t>Freeman</t>
  </si>
  <si>
    <t>The Theory of Everything</t>
  </si>
  <si>
    <t>UIP</t>
  </si>
  <si>
    <t>Mortdecai</t>
  </si>
  <si>
    <t>Big Hero 6</t>
  </si>
  <si>
    <t>Kingsman (preview)</t>
  </si>
  <si>
    <t>Unbroken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</si>
</sst>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58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1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87" fontId="2" fillId="33" borderId="11" xfId="42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8" fontId="11" fillId="33" borderId="18" xfId="0" applyNumberFormat="1" applyFont="1" applyFill="1" applyBorder="1" applyAlignment="1" applyProtection="1">
      <alignment vertical="center"/>
      <protection/>
    </xf>
    <xf numFmtId="190" fontId="11" fillId="33" borderId="19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horizontal="right" vertical="center"/>
      <protection/>
    </xf>
    <xf numFmtId="193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93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61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188" fontId="4" fillId="0" borderId="27" xfId="0" applyNumberFormat="1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3" fontId="15" fillId="34" borderId="27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horizontal="center" vertical="center"/>
      <protection locked="0"/>
    </xf>
    <xf numFmtId="3" fontId="14" fillId="34" borderId="27" xfId="58" applyNumberFormat="1" applyFont="1" applyFill="1" applyBorder="1" applyAlignment="1" applyProtection="1">
      <alignment vertical="center"/>
      <protection locked="0"/>
    </xf>
    <xf numFmtId="197" fontId="14" fillId="34" borderId="27" xfId="58" applyNumberFormat="1" applyFont="1" applyFill="1" applyBorder="1" applyAlignment="1" applyProtection="1">
      <alignment horizontal="center" vertical="center"/>
      <protection locked="0"/>
    </xf>
    <xf numFmtId="3" fontId="14" fillId="34" borderId="27" xfId="58" applyNumberFormat="1" applyFont="1" applyFill="1" applyBorder="1" applyAlignment="1" applyProtection="1">
      <alignment horizontal="left" vertical="center"/>
      <protection locked="0"/>
    </xf>
    <xf numFmtId="3" fontId="14" fillId="34" borderId="27" xfId="58" applyNumberFormat="1" applyFont="1" applyFill="1" applyBorder="1" applyAlignment="1" applyProtection="1">
      <alignment horizontal="center" vertical="center"/>
      <protection locked="0"/>
    </xf>
    <xf numFmtId="198" fontId="14" fillId="34" borderId="27" xfId="48" applyNumberFormat="1" applyFont="1" applyFill="1" applyBorder="1" applyAlignment="1">
      <alignment/>
    </xf>
    <xf numFmtId="3" fontId="15" fillId="34" borderId="27" xfId="49" applyNumberFormat="1" applyFont="1" applyFill="1" applyBorder="1" applyAlignment="1" applyProtection="1">
      <alignment horizontal="right"/>
      <protection/>
    </xf>
    <xf numFmtId="3" fontId="14" fillId="34" borderId="27" xfId="62" applyNumberFormat="1" applyFont="1" applyFill="1" applyBorder="1" applyAlignment="1" applyProtection="1">
      <alignment horizontal="right"/>
      <protection/>
    </xf>
    <xf numFmtId="3" fontId="15" fillId="34" borderId="27" xfId="0" applyNumberFormat="1" applyFont="1" applyFill="1" applyBorder="1" applyAlignment="1">
      <alignment horizontal="right"/>
    </xf>
    <xf numFmtId="191" fontId="14" fillId="34" borderId="27" xfId="62" applyNumberFormat="1" applyFont="1" applyFill="1" applyBorder="1" applyAlignment="1" applyProtection="1">
      <alignment horizontal="right"/>
      <protection/>
    </xf>
    <xf numFmtId="198" fontId="15" fillId="34" borderId="27" xfId="48" applyNumberFormat="1" applyFont="1" applyFill="1" applyBorder="1" applyAlignment="1">
      <alignment/>
    </xf>
    <xf numFmtId="3" fontId="14" fillId="34" borderId="27" xfId="0" applyNumberFormat="1" applyFont="1" applyFill="1" applyBorder="1" applyAlignment="1">
      <alignment/>
    </xf>
    <xf numFmtId="3" fontId="17" fillId="34" borderId="27" xfId="0" applyNumberFormat="1" applyFont="1" applyFill="1" applyBorder="1" applyAlignment="1">
      <alignment horizontal="right"/>
    </xf>
    <xf numFmtId="0" fontId="17" fillId="34" borderId="27" xfId="0" applyFont="1" applyFill="1" applyBorder="1" applyAlignment="1">
      <alignment horizontal="right"/>
    </xf>
    <xf numFmtId="3" fontId="18" fillId="34" borderId="27" xfId="0" applyNumberFormat="1" applyFont="1" applyFill="1" applyBorder="1" applyAlignment="1">
      <alignment horizontal="right"/>
    </xf>
    <xf numFmtId="3" fontId="14" fillId="34" borderId="27" xfId="47" applyNumberFormat="1" applyFont="1" applyFill="1" applyBorder="1" applyAlignment="1">
      <alignment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87" fontId="4" fillId="0" borderId="28" xfId="42" applyFont="1" applyFill="1" applyBorder="1" applyAlignment="1" applyProtection="1">
      <alignment horizontal="center" vertical="center"/>
      <protection/>
    </xf>
    <xf numFmtId="187" fontId="4" fillId="0" borderId="15" xfId="42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Ezres 2" xfId="47"/>
    <cellStyle name="Ezres 2 2" xfId="48"/>
    <cellStyle name="Ezres 42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ál 21" xfId="58"/>
    <cellStyle name="Note" xfId="59"/>
    <cellStyle name="Output" xfId="60"/>
    <cellStyle name="Percent" xfId="61"/>
    <cellStyle name="Százalék 20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68783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44942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6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5-8 FEBRUARY2015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H8" sqref="H8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5.00390625" style="0" customWidth="1"/>
    <col min="4" max="4" width="11.421875" style="0" customWidth="1"/>
    <col min="5" max="5" width="16.8515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9" t="s">
        <v>0</v>
      </c>
      <c r="D2" s="81" t="s">
        <v>1</v>
      </c>
      <c r="E2" s="81" t="s">
        <v>2</v>
      </c>
      <c r="F2" s="70" t="s">
        <v>3</v>
      </c>
      <c r="G2" s="70" t="s">
        <v>4</v>
      </c>
      <c r="H2" s="70" t="s">
        <v>5</v>
      </c>
      <c r="I2" s="72" t="s">
        <v>18</v>
      </c>
      <c r="J2" s="72"/>
      <c r="K2" s="72" t="s">
        <v>6</v>
      </c>
      <c r="L2" s="72"/>
      <c r="M2" s="72" t="s">
        <v>7</v>
      </c>
      <c r="N2" s="72"/>
      <c r="O2" s="72" t="s">
        <v>8</v>
      </c>
      <c r="P2" s="72"/>
      <c r="Q2" s="72" t="s">
        <v>9</v>
      </c>
      <c r="R2" s="72"/>
      <c r="S2" s="72"/>
      <c r="T2" s="72"/>
      <c r="U2" s="72" t="s">
        <v>10</v>
      </c>
      <c r="V2" s="72"/>
      <c r="W2" s="72" t="s">
        <v>11</v>
      </c>
      <c r="X2" s="72"/>
      <c r="Y2" s="75"/>
    </row>
    <row r="3" spans="1:25" ht="30" customHeight="1">
      <c r="A3" s="13"/>
      <c r="B3" s="14"/>
      <c r="C3" s="80"/>
      <c r="D3" s="82"/>
      <c r="E3" s="83"/>
      <c r="F3" s="71"/>
      <c r="G3" s="71"/>
      <c r="H3" s="71"/>
      <c r="I3" s="15" t="s">
        <v>12</v>
      </c>
      <c r="J3" s="15" t="s">
        <v>13</v>
      </c>
      <c r="K3" s="15" t="s">
        <v>12</v>
      </c>
      <c r="L3" s="15" t="s">
        <v>13</v>
      </c>
      <c r="M3" s="41" t="s">
        <v>12</v>
      </c>
      <c r="N3" s="42" t="s">
        <v>13</v>
      </c>
      <c r="O3" s="42" t="s">
        <v>12</v>
      </c>
      <c r="P3" s="42" t="s">
        <v>13</v>
      </c>
      <c r="Q3" s="43" t="s">
        <v>12</v>
      </c>
      <c r="R3" s="43" t="s">
        <v>13</v>
      </c>
      <c r="S3" s="44" t="s">
        <v>14</v>
      </c>
      <c r="T3" s="44" t="s">
        <v>15</v>
      </c>
      <c r="U3" s="45" t="s">
        <v>12</v>
      </c>
      <c r="V3" s="46" t="s">
        <v>16</v>
      </c>
      <c r="W3" s="42" t="s">
        <v>12</v>
      </c>
      <c r="X3" s="42" t="s">
        <v>13</v>
      </c>
      <c r="Y3" s="44" t="s">
        <v>15</v>
      </c>
    </row>
    <row r="4" spans="1:25" ht="30" customHeight="1">
      <c r="A4" s="40">
        <v>1</v>
      </c>
      <c r="B4" s="54"/>
      <c r="C4" s="55" t="s">
        <v>21</v>
      </c>
      <c r="D4" s="56">
        <v>42040</v>
      </c>
      <c r="E4" s="57" t="s">
        <v>22</v>
      </c>
      <c r="F4" s="58">
        <v>58</v>
      </c>
      <c r="G4" s="58" t="s">
        <v>23</v>
      </c>
      <c r="H4" s="58">
        <v>1</v>
      </c>
      <c r="I4" s="59">
        <v>8088698</v>
      </c>
      <c r="J4" s="59">
        <v>5292</v>
      </c>
      <c r="K4" s="59">
        <v>10811300</v>
      </c>
      <c r="L4" s="59">
        <v>7105</v>
      </c>
      <c r="M4" s="59">
        <v>23295725</v>
      </c>
      <c r="N4" s="59">
        <v>15221</v>
      </c>
      <c r="O4" s="59">
        <v>16589237</v>
      </c>
      <c r="P4" s="59">
        <v>10592</v>
      </c>
      <c r="Q4" s="60">
        <f aca="true" t="shared" si="0" ref="Q4:R7">+I4+K4+M4+O4</f>
        <v>58784960</v>
      </c>
      <c r="R4" s="60">
        <f t="shared" si="0"/>
        <v>38210</v>
      </c>
      <c r="S4" s="61" t="e">
        <f aca="true" t="shared" si="1" ref="S4:S13">IF(Q4&lt;&gt;0,R4/G4,"")</f>
        <v>#VALUE!</v>
      </c>
      <c r="T4" s="61">
        <f aca="true" t="shared" si="2" ref="T4:T13">IF(Q4&lt;&gt;0,Q4/R4,"")</f>
        <v>1538.4705574456948</v>
      </c>
      <c r="U4" s="62">
        <v>0</v>
      </c>
      <c r="V4" s="63">
        <f aca="true" t="shared" si="3" ref="V4:V13">IF(U4&lt;&gt;0,-(U4-Q4)/U4,"")</f>
      </c>
      <c r="W4" s="64">
        <v>58784960</v>
      </c>
      <c r="X4" s="64">
        <v>38210</v>
      </c>
      <c r="Y4" s="61">
        <f aca="true" t="shared" si="4" ref="Y4:Y13">W4/X4</f>
        <v>1538.4705574456948</v>
      </c>
    </row>
    <row r="5" spans="1:25" ht="30" customHeight="1">
      <c r="A5" s="40">
        <v>2</v>
      </c>
      <c r="B5" s="54"/>
      <c r="C5" s="55" t="s">
        <v>24</v>
      </c>
      <c r="D5" s="56">
        <v>42033</v>
      </c>
      <c r="E5" s="57" t="s">
        <v>25</v>
      </c>
      <c r="F5" s="58">
        <v>22</v>
      </c>
      <c r="G5" s="58" t="s">
        <v>23</v>
      </c>
      <c r="H5" s="58">
        <v>2</v>
      </c>
      <c r="I5" s="65">
        <v>2700777</v>
      </c>
      <c r="J5" s="65">
        <v>1886</v>
      </c>
      <c r="K5" s="65">
        <v>5045027</v>
      </c>
      <c r="L5" s="65">
        <v>3425</v>
      </c>
      <c r="M5" s="65">
        <v>9468218</v>
      </c>
      <c r="N5" s="65">
        <v>6302</v>
      </c>
      <c r="O5" s="65">
        <v>6457993</v>
      </c>
      <c r="P5" s="65">
        <v>4257</v>
      </c>
      <c r="Q5" s="60">
        <f t="shared" si="0"/>
        <v>23672015</v>
      </c>
      <c r="R5" s="60">
        <f t="shared" si="0"/>
        <v>15870</v>
      </c>
      <c r="S5" s="61" t="e">
        <f t="shared" si="1"/>
        <v>#VALUE!</v>
      </c>
      <c r="T5" s="61">
        <f t="shared" si="2"/>
        <v>1491.6203528670446</v>
      </c>
      <c r="U5" s="62">
        <v>33581678</v>
      </c>
      <c r="V5" s="63">
        <f t="shared" si="3"/>
        <v>-0.2950913590440597</v>
      </c>
      <c r="W5" s="47">
        <v>66738946</v>
      </c>
      <c r="X5" s="47">
        <v>45818</v>
      </c>
      <c r="Y5" s="61">
        <f t="shared" si="4"/>
        <v>1456.6097603561918</v>
      </c>
    </row>
    <row r="6" spans="1:25" ht="30" customHeight="1">
      <c r="A6" s="40">
        <v>3</v>
      </c>
      <c r="B6" s="54"/>
      <c r="C6" s="55" t="s">
        <v>26</v>
      </c>
      <c r="D6" s="56">
        <v>42040</v>
      </c>
      <c r="E6" s="57" t="s">
        <v>25</v>
      </c>
      <c r="F6" s="58">
        <v>52</v>
      </c>
      <c r="G6" s="58" t="s">
        <v>23</v>
      </c>
      <c r="H6" s="58">
        <v>1</v>
      </c>
      <c r="I6" s="65">
        <v>920200</v>
      </c>
      <c r="J6" s="65">
        <v>682</v>
      </c>
      <c r="K6" s="65">
        <v>1971295</v>
      </c>
      <c r="L6" s="65">
        <v>1473</v>
      </c>
      <c r="M6" s="65">
        <v>10490145</v>
      </c>
      <c r="N6" s="65">
        <v>7920</v>
      </c>
      <c r="O6" s="65">
        <v>9666810</v>
      </c>
      <c r="P6" s="65">
        <v>7396</v>
      </c>
      <c r="Q6" s="60">
        <f t="shared" si="0"/>
        <v>23048450</v>
      </c>
      <c r="R6" s="60">
        <f t="shared" si="0"/>
        <v>17471</v>
      </c>
      <c r="S6" s="61" t="e">
        <f t="shared" si="1"/>
        <v>#VALUE!</v>
      </c>
      <c r="T6" s="61">
        <f t="shared" si="2"/>
        <v>1319.2404556121573</v>
      </c>
      <c r="U6" s="62">
        <v>0</v>
      </c>
      <c r="V6" s="63">
        <f t="shared" si="3"/>
      </c>
      <c r="W6" s="65">
        <v>23048450</v>
      </c>
      <c r="X6" s="65">
        <v>17471</v>
      </c>
      <c r="Y6" s="61">
        <f t="shared" si="4"/>
        <v>1319.2404556121573</v>
      </c>
    </row>
    <row r="7" spans="1:25" ht="30" customHeight="1">
      <c r="A7" s="40">
        <v>4</v>
      </c>
      <c r="B7" s="54"/>
      <c r="C7" s="55" t="s">
        <v>27</v>
      </c>
      <c r="D7" s="56">
        <v>42033</v>
      </c>
      <c r="E7" s="57" t="s">
        <v>28</v>
      </c>
      <c r="F7" s="58">
        <v>28</v>
      </c>
      <c r="G7" s="58" t="s">
        <v>23</v>
      </c>
      <c r="H7" s="58">
        <v>2</v>
      </c>
      <c r="I7" s="65">
        <v>1524305</v>
      </c>
      <c r="J7" s="65">
        <v>1096</v>
      </c>
      <c r="K7" s="65">
        <v>3043645</v>
      </c>
      <c r="L7" s="65">
        <v>2097</v>
      </c>
      <c r="M7" s="65">
        <v>7357320</v>
      </c>
      <c r="N7" s="65">
        <v>5019</v>
      </c>
      <c r="O7" s="65">
        <v>4250415</v>
      </c>
      <c r="P7" s="65">
        <v>2865</v>
      </c>
      <c r="Q7" s="60">
        <f t="shared" si="0"/>
        <v>16175685</v>
      </c>
      <c r="R7" s="60">
        <f t="shared" si="0"/>
        <v>11077</v>
      </c>
      <c r="S7" s="61" t="e">
        <f t="shared" si="1"/>
        <v>#VALUE!</v>
      </c>
      <c r="T7" s="61">
        <f t="shared" si="2"/>
        <v>1460.2947548975355</v>
      </c>
      <c r="U7" s="62">
        <v>26207265</v>
      </c>
      <c r="V7" s="63">
        <f t="shared" si="3"/>
        <v>-0.38277859211939896</v>
      </c>
      <c r="W7" s="47">
        <v>47758825</v>
      </c>
      <c r="X7" s="47">
        <v>33109</v>
      </c>
      <c r="Y7" s="61">
        <f t="shared" si="4"/>
        <v>1442.4725905342957</v>
      </c>
    </row>
    <row r="8" spans="1:25" ht="30" customHeight="1">
      <c r="A8" s="40">
        <v>5</v>
      </c>
      <c r="B8" s="54"/>
      <c r="C8" s="55" t="s">
        <v>29</v>
      </c>
      <c r="D8" s="56">
        <v>42012</v>
      </c>
      <c r="E8" s="57" t="s">
        <v>30</v>
      </c>
      <c r="F8" s="58">
        <v>55</v>
      </c>
      <c r="G8" s="58" t="s">
        <v>23</v>
      </c>
      <c r="H8" s="58">
        <v>5</v>
      </c>
      <c r="I8" s="66">
        <v>1124350</v>
      </c>
      <c r="J8" s="67">
        <v>837</v>
      </c>
      <c r="K8" s="66">
        <v>2242300</v>
      </c>
      <c r="L8" s="66">
        <v>1597</v>
      </c>
      <c r="M8" s="66">
        <v>5580155</v>
      </c>
      <c r="N8" s="66">
        <v>3931</v>
      </c>
      <c r="O8" s="66">
        <v>2933630</v>
      </c>
      <c r="P8" s="66">
        <v>1998</v>
      </c>
      <c r="Q8" s="60">
        <f aca="true" t="shared" si="5" ref="Q8:R11">+I8+K8+M8+O8</f>
        <v>11880435</v>
      </c>
      <c r="R8" s="60">
        <f t="shared" si="5"/>
        <v>8363</v>
      </c>
      <c r="S8" s="61" t="e">
        <f t="shared" si="1"/>
        <v>#VALUE!</v>
      </c>
      <c r="T8" s="61">
        <f t="shared" si="2"/>
        <v>1420.5948822192993</v>
      </c>
      <c r="U8" s="62">
        <v>21622831</v>
      </c>
      <c r="V8" s="63">
        <f t="shared" si="3"/>
        <v>-0.45056061345528714</v>
      </c>
      <c r="W8" s="62">
        <v>355645009</v>
      </c>
      <c r="X8" s="68">
        <v>260879</v>
      </c>
      <c r="Y8" s="61">
        <f t="shared" si="4"/>
        <v>1363.256563387624</v>
      </c>
    </row>
    <row r="9" spans="1:25" ht="30" customHeight="1">
      <c r="A9" s="40">
        <v>6</v>
      </c>
      <c r="B9" s="54"/>
      <c r="C9" s="55" t="s">
        <v>31</v>
      </c>
      <c r="D9" s="56">
        <v>42026</v>
      </c>
      <c r="E9" s="57" t="s">
        <v>32</v>
      </c>
      <c r="F9" s="58">
        <v>31</v>
      </c>
      <c r="G9" s="58">
        <v>31</v>
      </c>
      <c r="H9" s="58">
        <v>3</v>
      </c>
      <c r="I9" s="69">
        <v>1229170</v>
      </c>
      <c r="J9" s="69">
        <v>902</v>
      </c>
      <c r="K9" s="69">
        <v>2370620</v>
      </c>
      <c r="L9" s="69">
        <v>1804</v>
      </c>
      <c r="M9" s="69">
        <v>4109955</v>
      </c>
      <c r="N9" s="69">
        <v>2930</v>
      </c>
      <c r="O9" s="69">
        <v>2827640</v>
      </c>
      <c r="P9" s="69">
        <v>2046</v>
      </c>
      <c r="Q9" s="60">
        <f t="shared" si="5"/>
        <v>10537385</v>
      </c>
      <c r="R9" s="60">
        <f t="shared" si="5"/>
        <v>7682</v>
      </c>
      <c r="S9" s="61">
        <f t="shared" si="1"/>
        <v>247.80645161290323</v>
      </c>
      <c r="T9" s="61">
        <f t="shared" si="2"/>
        <v>1371.6981254881541</v>
      </c>
      <c r="U9" s="62">
        <v>16917645</v>
      </c>
      <c r="V9" s="63">
        <f t="shared" si="3"/>
        <v>-0.37713641585457075</v>
      </c>
      <c r="W9" s="47">
        <v>64021589</v>
      </c>
      <c r="X9" s="47">
        <v>48149</v>
      </c>
      <c r="Y9" s="61">
        <f t="shared" si="4"/>
        <v>1329.6556314772893</v>
      </c>
    </row>
    <row r="10" spans="1:25" ht="30" customHeight="1">
      <c r="A10" s="40">
        <v>7</v>
      </c>
      <c r="B10" s="54"/>
      <c r="C10" s="55" t="s">
        <v>33</v>
      </c>
      <c r="D10" s="56">
        <v>42026</v>
      </c>
      <c r="E10" s="57" t="s">
        <v>22</v>
      </c>
      <c r="F10" s="58">
        <v>42</v>
      </c>
      <c r="G10" s="58" t="s">
        <v>23</v>
      </c>
      <c r="H10" s="58">
        <v>3</v>
      </c>
      <c r="I10" s="59">
        <v>978324</v>
      </c>
      <c r="J10" s="59">
        <v>754</v>
      </c>
      <c r="K10" s="59">
        <v>1808944</v>
      </c>
      <c r="L10" s="59">
        <v>1342</v>
      </c>
      <c r="M10" s="59">
        <v>4222120</v>
      </c>
      <c r="N10" s="59">
        <v>2979</v>
      </c>
      <c r="O10" s="59">
        <v>2178355</v>
      </c>
      <c r="P10" s="59">
        <v>1493</v>
      </c>
      <c r="Q10" s="60">
        <f t="shared" si="5"/>
        <v>9187743</v>
      </c>
      <c r="R10" s="60">
        <f t="shared" si="5"/>
        <v>6568</v>
      </c>
      <c r="S10" s="61" t="e">
        <f t="shared" si="1"/>
        <v>#VALUE!</v>
      </c>
      <c r="T10" s="61">
        <f t="shared" si="2"/>
        <v>1398.864646772229</v>
      </c>
      <c r="U10" s="62">
        <v>18131031</v>
      </c>
      <c r="V10" s="63">
        <f t="shared" si="3"/>
        <v>-0.4932586569401376</v>
      </c>
      <c r="W10" s="64">
        <v>70048601</v>
      </c>
      <c r="X10" s="64">
        <v>51708</v>
      </c>
      <c r="Y10" s="61">
        <f t="shared" si="4"/>
        <v>1354.6956176993888</v>
      </c>
    </row>
    <row r="11" spans="1:25" ht="30" customHeight="1">
      <c r="A11" s="40">
        <v>8</v>
      </c>
      <c r="B11" s="54"/>
      <c r="C11" s="55" t="s">
        <v>34</v>
      </c>
      <c r="D11" s="56">
        <v>42012</v>
      </c>
      <c r="E11" s="57" t="s">
        <v>25</v>
      </c>
      <c r="F11" s="58">
        <v>61</v>
      </c>
      <c r="G11" s="58" t="s">
        <v>23</v>
      </c>
      <c r="H11" s="58">
        <v>5</v>
      </c>
      <c r="I11" s="65">
        <v>300900</v>
      </c>
      <c r="J11" s="65">
        <v>222</v>
      </c>
      <c r="K11" s="65">
        <v>619795</v>
      </c>
      <c r="L11" s="65">
        <v>473</v>
      </c>
      <c r="M11" s="65">
        <v>4204895</v>
      </c>
      <c r="N11" s="65">
        <v>3065</v>
      </c>
      <c r="O11" s="65">
        <v>3862190</v>
      </c>
      <c r="P11" s="65">
        <v>2764</v>
      </c>
      <c r="Q11" s="60">
        <f t="shared" si="5"/>
        <v>8987780</v>
      </c>
      <c r="R11" s="60">
        <f t="shared" si="5"/>
        <v>6524</v>
      </c>
      <c r="S11" s="61" t="e">
        <f t="shared" si="1"/>
        <v>#VALUE!</v>
      </c>
      <c r="T11" s="61">
        <f t="shared" si="2"/>
        <v>1377.6486817903126</v>
      </c>
      <c r="U11" s="62">
        <v>13081967</v>
      </c>
      <c r="V11" s="63">
        <f t="shared" si="3"/>
        <v>-0.3129641742713462</v>
      </c>
      <c r="W11" s="47">
        <v>144382753</v>
      </c>
      <c r="X11" s="47">
        <v>107731</v>
      </c>
      <c r="Y11" s="61">
        <f t="shared" si="4"/>
        <v>1340.2154718697498</v>
      </c>
    </row>
    <row r="12" spans="1:25" ht="30" customHeight="1">
      <c r="A12" s="40">
        <v>9</v>
      </c>
      <c r="B12" s="54"/>
      <c r="C12" s="55" t="s">
        <v>35</v>
      </c>
      <c r="D12" s="56">
        <v>42040</v>
      </c>
      <c r="E12" s="57" t="s">
        <v>22</v>
      </c>
      <c r="F12" s="58">
        <v>16</v>
      </c>
      <c r="G12" s="58" t="s">
        <v>23</v>
      </c>
      <c r="H12" s="58">
        <v>1</v>
      </c>
      <c r="I12" s="65"/>
      <c r="J12" s="65"/>
      <c r="K12" s="59">
        <v>2027867</v>
      </c>
      <c r="L12" s="59">
        <v>1387</v>
      </c>
      <c r="M12" s="59">
        <v>4079298</v>
      </c>
      <c r="N12" s="59">
        <v>2763</v>
      </c>
      <c r="O12" s="59">
        <v>2655998</v>
      </c>
      <c r="P12" s="59">
        <v>1818</v>
      </c>
      <c r="Q12" s="60">
        <f>+I12+K12+M12+O12</f>
        <v>8763163</v>
      </c>
      <c r="R12" s="60">
        <f>+J12+L12+N12+P12</f>
        <v>5968</v>
      </c>
      <c r="S12" s="61" t="e">
        <f t="shared" si="1"/>
        <v>#VALUE!</v>
      </c>
      <c r="T12" s="61">
        <f t="shared" si="2"/>
        <v>1468.35841152815</v>
      </c>
      <c r="U12" s="62">
        <v>0</v>
      </c>
      <c r="V12" s="63">
        <f t="shared" si="3"/>
      </c>
      <c r="W12" s="64">
        <v>8763163</v>
      </c>
      <c r="X12" s="64">
        <v>5968</v>
      </c>
      <c r="Y12" s="61">
        <f t="shared" si="4"/>
        <v>1468.35841152815</v>
      </c>
    </row>
    <row r="13" spans="1:25" ht="30" customHeight="1">
      <c r="A13" s="40">
        <v>10</v>
      </c>
      <c r="B13" s="54"/>
      <c r="C13" s="55" t="s">
        <v>36</v>
      </c>
      <c r="D13" s="56">
        <v>42040</v>
      </c>
      <c r="E13" s="57" t="s">
        <v>32</v>
      </c>
      <c r="F13" s="58">
        <v>28</v>
      </c>
      <c r="G13" s="58" t="s">
        <v>23</v>
      </c>
      <c r="H13" s="58">
        <v>1</v>
      </c>
      <c r="I13" s="69">
        <v>970990</v>
      </c>
      <c r="J13" s="69">
        <v>700</v>
      </c>
      <c r="K13" s="69">
        <v>1422055</v>
      </c>
      <c r="L13" s="69">
        <v>1020</v>
      </c>
      <c r="M13" s="69">
        <v>3015610</v>
      </c>
      <c r="N13" s="69">
        <v>2137</v>
      </c>
      <c r="O13" s="69">
        <v>1949355</v>
      </c>
      <c r="P13" s="69">
        <v>1359</v>
      </c>
      <c r="Q13" s="60">
        <f>+I13+K13+M13+O13</f>
        <v>7358010</v>
      </c>
      <c r="R13" s="60">
        <f>+J13+L13+N13+P13</f>
        <v>5216</v>
      </c>
      <c r="S13" s="61" t="e">
        <f t="shared" si="1"/>
        <v>#VALUE!</v>
      </c>
      <c r="T13" s="61">
        <f t="shared" si="2"/>
        <v>1410.661426380368</v>
      </c>
      <c r="U13" s="62">
        <v>0</v>
      </c>
      <c r="V13" s="63">
        <f t="shared" si="3"/>
      </c>
      <c r="W13" s="47">
        <v>7358010</v>
      </c>
      <c r="X13" s="47">
        <v>5216</v>
      </c>
      <c r="Y13" s="61">
        <f t="shared" si="4"/>
        <v>1410.661426380368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49"/>
      <c r="J14" s="49"/>
      <c r="K14" s="49"/>
      <c r="L14" s="49"/>
      <c r="M14" s="49"/>
      <c r="N14" s="49"/>
      <c r="O14" s="49"/>
      <c r="P14" s="49"/>
      <c r="Q14" s="50"/>
      <c r="R14" s="51"/>
      <c r="S14" s="52"/>
      <c r="T14" s="49"/>
      <c r="U14" s="49"/>
      <c r="V14" s="49"/>
      <c r="W14" s="49"/>
      <c r="X14" s="49"/>
      <c r="Y14" s="49"/>
    </row>
    <row r="15" spans="1:25" ht="17.25" thickBot="1">
      <c r="A15" s="22"/>
      <c r="B15" s="76" t="s">
        <v>17</v>
      </c>
      <c r="C15" s="77"/>
      <c r="D15" s="77"/>
      <c r="E15" s="78"/>
      <c r="F15" s="23"/>
      <c r="G15" s="23">
        <f>SUM(G4:G14)</f>
        <v>31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178395626</v>
      </c>
      <c r="R15" s="27">
        <f>SUM(R4:R14)</f>
        <v>122949</v>
      </c>
      <c r="S15" s="28">
        <f>R15/G15</f>
        <v>3966.0967741935483</v>
      </c>
      <c r="T15" s="48">
        <f>Q15/R15</f>
        <v>1450.9725658606415</v>
      </c>
      <c r="U15" s="53">
        <v>169453257</v>
      </c>
      <c r="V15" s="38">
        <f>IF(U15&lt;&gt;0,-(U15-Q15)/U15,"")</f>
        <v>0.052771892133061805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3" t="s">
        <v>19</v>
      </c>
      <c r="V16" s="73"/>
      <c r="W16" s="73"/>
      <c r="X16" s="73"/>
      <c r="Y16" s="73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4"/>
      <c r="V17" s="74"/>
      <c r="W17" s="74"/>
      <c r="X17" s="74"/>
      <c r="Y17" s="74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4"/>
      <c r="V18" s="74"/>
      <c r="W18" s="74"/>
      <c r="X18" s="74"/>
      <c r="Y18" s="74"/>
    </row>
  </sheetData>
  <sheetProtection/>
  <mergeCells count="15"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Michal</cp:lastModifiedBy>
  <cp:lastPrinted>2008-10-22T07:58:06Z</cp:lastPrinted>
  <dcterms:created xsi:type="dcterms:W3CDTF">2006-04-04T07:29:08Z</dcterms:created>
  <dcterms:modified xsi:type="dcterms:W3CDTF">2015-02-09T14:01:59Z</dcterms:modified>
  <cp:category/>
  <cp:version/>
  <cp:contentType/>
  <cp:contentStatus/>
</cp:coreProperties>
</file>