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<sst xmlns="http://schemas.openxmlformats.org/spreadsheetml/2006/main" count="65" uniqueCount="42">
  <si>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</si>
  <si>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</si>
  <si>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</si>
  <si>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</si>
  <si>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</si>
  <si>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</si>
  <si>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</si>
  <si>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</si>
  <si>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</si>
  <si>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</si>
  <si>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</si>
  <si>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</si>
  <si>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</si>
  <si>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</si>
  <si>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</si>
  <si>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</si>
  <si>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</si>
  <si>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</si>
  <si>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</si>
  <si>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</si>
  <si>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Avatar</t>
  </si>
  <si>
    <t>InterCom</t>
  </si>
  <si>
    <t>31+17+2+1</t>
  </si>
  <si>
    <t>n/a</t>
  </si>
  <si>
    <t>Sherlock Holmes</t>
  </si>
  <si>
    <t>32+1</t>
  </si>
  <si>
    <t>Did You Hear about the Morgans</t>
  </si>
  <si>
    <t>InerCom</t>
  </si>
  <si>
    <t>27+1</t>
  </si>
  <si>
    <t>It's Complicated</t>
  </si>
  <si>
    <t>UIP</t>
  </si>
  <si>
    <t>31+1</t>
  </si>
  <si>
    <t>Alvin and the Chipmunks: he Squeakuel</t>
  </si>
  <si>
    <t>The Princess and the Frog</t>
  </si>
  <si>
    <t>Forum Hungary</t>
  </si>
  <si>
    <t>Planet 51</t>
  </si>
  <si>
    <t>Intersonic</t>
  </si>
  <si>
    <t>Poligamy (local)</t>
  </si>
  <si>
    <t>Skyfilm</t>
  </si>
  <si>
    <t>The Imaginarium of DoctorParnassus</t>
  </si>
  <si>
    <t>Budapest Film</t>
  </si>
  <si>
    <t>Love Happens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</si>
</sst>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indexed="8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16" fillId="25" borderId="26" xfId="39" applyNumberFormat="1" applyFont="1" applyFill="1" applyBorder="1" applyAlignment="1">
      <alignment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6" fillId="25" borderId="26" xfId="39" applyNumberFormat="1" applyFont="1" applyFill="1" applyBorder="1" applyAlignment="1">
      <alignment/>
    </xf>
    <xf numFmtId="0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 horizontal="center"/>
    </xf>
    <xf numFmtId="3" fontId="14" fillId="25" borderId="26" xfId="39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>
      <alignment/>
    </xf>
    <xf numFmtId="3" fontId="38" fillId="25" borderId="26" xfId="0" applyNumberFormat="1" applyFont="1" applyFill="1" applyBorder="1" applyAlignment="1">
      <alignment vertical="center"/>
    </xf>
    <xf numFmtId="3" fontId="14" fillId="25" borderId="26" xfId="39" applyNumberFormat="1" applyFont="1" applyFill="1" applyBorder="1" applyAlignment="1">
      <alignment/>
    </xf>
    <xf numFmtId="3" fontId="14" fillId="25" borderId="26" xfId="40" applyNumberFormat="1" applyFont="1" applyFill="1" applyBorder="1" applyAlignment="1">
      <alignment/>
    </xf>
    <xf numFmtId="198" fontId="14" fillId="25" borderId="26" xfId="40" applyNumberFormat="1" applyFont="1" applyFill="1" applyBorder="1" applyAlignment="1">
      <alignment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24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8308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20</xdr:col>
      <xdr:colOff>142875</xdr:colOff>
      <xdr:row>0</xdr:row>
      <xdr:rowOff>447675</xdr:rowOff>
    </xdr:from>
    <xdr:to>
      <xdr:col>24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39240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14-17 JANUARY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tabSelected="1" zoomScale="65" zoomScaleNormal="65" zoomScalePageLayoutView="0" workbookViewId="0" topLeftCell="A1">
      <selection activeCell="M20" sqref="M20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9.00390625" style="0" customWidth="1"/>
    <col min="4" max="4" width="13.8515625" style="0" customWidth="1"/>
    <col min="5" max="5" width="17.14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7109375" style="0" customWidth="1"/>
    <col min="15" max="15" width="12.421875" style="0" customWidth="1"/>
    <col min="16" max="16" width="8.8515625" style="0" customWidth="1"/>
    <col min="17" max="17" width="14.8515625" style="0" customWidth="1"/>
    <col min="18" max="18" width="9.421875" style="0" bestFit="1" customWidth="1"/>
    <col min="19" max="19" width="7.57421875" style="0" customWidth="1"/>
    <col min="20" max="20" width="15.00390625" style="0" customWidth="1"/>
    <col min="21" max="21" width="7.8515625" style="0" customWidth="1"/>
    <col min="22" max="22" width="16.28125" style="0" customWidth="1"/>
    <col min="23" max="23" width="11.28125" style="0" customWidth="1"/>
    <col min="24" max="24" width="6.7109375" style="0" customWidth="1"/>
  </cols>
  <sheetData>
    <row r="1" spans="1:24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8"/>
      <c r="U1" s="4"/>
      <c r="V1" s="9"/>
      <c r="W1" s="9"/>
      <c r="X1" s="10"/>
    </row>
    <row r="2" spans="1:24" ht="18">
      <c r="A2" s="11"/>
      <c r="B2" s="12"/>
      <c r="C2" s="83" t="s">
        <v>0</v>
      </c>
      <c r="D2" s="85" t="s">
        <v>1</v>
      </c>
      <c r="E2" s="85" t="s">
        <v>2</v>
      </c>
      <c r="F2" s="75" t="s">
        <v>3</v>
      </c>
      <c r="G2" s="75" t="s">
        <v>4</v>
      </c>
      <c r="H2" s="75" t="s">
        <v>5</v>
      </c>
      <c r="I2" s="74" t="s">
        <v>17</v>
      </c>
      <c r="J2" s="74"/>
      <c r="K2" s="74" t="s">
        <v>6</v>
      </c>
      <c r="L2" s="74"/>
      <c r="M2" s="74" t="s">
        <v>7</v>
      </c>
      <c r="N2" s="74"/>
      <c r="O2" s="74" t="s">
        <v>8</v>
      </c>
      <c r="P2" s="74"/>
      <c r="Q2" s="74" t="s">
        <v>9</v>
      </c>
      <c r="R2" s="74"/>
      <c r="S2" s="74"/>
      <c r="T2" s="74" t="s">
        <v>10</v>
      </c>
      <c r="U2" s="74"/>
      <c r="V2" s="74" t="s">
        <v>11</v>
      </c>
      <c r="W2" s="74"/>
      <c r="X2" s="79"/>
    </row>
    <row r="3" spans="1:24" ht="30" customHeight="1">
      <c r="A3" s="13"/>
      <c r="B3" s="14"/>
      <c r="C3" s="84"/>
      <c r="D3" s="86"/>
      <c r="E3" s="87"/>
      <c r="F3" s="76"/>
      <c r="G3" s="76"/>
      <c r="H3" s="76"/>
      <c r="I3" s="15" t="s">
        <v>12</v>
      </c>
      <c r="J3" s="15" t="s">
        <v>13</v>
      </c>
      <c r="K3" s="15" t="s">
        <v>12</v>
      </c>
      <c r="L3" s="15" t="s">
        <v>13</v>
      </c>
      <c r="M3" s="41" t="s">
        <v>12</v>
      </c>
      <c r="N3" s="42" t="s">
        <v>13</v>
      </c>
      <c r="O3" s="42" t="s">
        <v>12</v>
      </c>
      <c r="P3" s="42" t="s">
        <v>13</v>
      </c>
      <c r="Q3" s="43" t="s">
        <v>12</v>
      </c>
      <c r="R3" s="43" t="s">
        <v>13</v>
      </c>
      <c r="S3" s="44" t="s">
        <v>14</v>
      </c>
      <c r="T3" s="45" t="s">
        <v>12</v>
      </c>
      <c r="U3" s="46" t="s">
        <v>15</v>
      </c>
      <c r="V3" s="42" t="s">
        <v>12</v>
      </c>
      <c r="W3" s="42" t="s">
        <v>13</v>
      </c>
      <c r="X3" s="44" t="s">
        <v>14</v>
      </c>
    </row>
    <row r="4" spans="1:24" ht="30" customHeight="1">
      <c r="A4" s="39">
        <v>1</v>
      </c>
      <c r="B4" s="40"/>
      <c r="C4" s="54" t="s">
        <v>20</v>
      </c>
      <c r="D4" s="55">
        <v>40164</v>
      </c>
      <c r="E4" s="56" t="s">
        <v>21</v>
      </c>
      <c r="F4" s="57" t="s">
        <v>22</v>
      </c>
      <c r="G4" s="57" t="s">
        <v>23</v>
      </c>
      <c r="H4" s="57">
        <v>5</v>
      </c>
      <c r="I4" s="58">
        <v>10820600</v>
      </c>
      <c r="J4" s="58">
        <v>7276</v>
      </c>
      <c r="K4" s="58">
        <v>19938120</v>
      </c>
      <c r="L4" s="58">
        <v>13605</v>
      </c>
      <c r="M4" s="58">
        <v>39727145</v>
      </c>
      <c r="N4" s="58">
        <v>27180</v>
      </c>
      <c r="O4" s="58">
        <v>34965775</v>
      </c>
      <c r="P4" s="58">
        <v>23609</v>
      </c>
      <c r="Q4" s="59">
        <f>+I4+K4+M4+O4</f>
        <v>105451640</v>
      </c>
      <c r="R4" s="59">
        <f>+J4+L4+N4+P4</f>
        <v>71670</v>
      </c>
      <c r="S4" s="60">
        <f>IF(Q4&lt;&gt;0,Q4/R4,"")</f>
        <v>1471.3497976838287</v>
      </c>
      <c r="T4" s="61">
        <v>119905480</v>
      </c>
      <c r="U4" s="62">
        <f>IF(T4&lt;&gt;0,-(T4-Q4)/T4,"")</f>
        <v>-0.12054361485396664</v>
      </c>
      <c r="V4" s="63">
        <v>934209245</v>
      </c>
      <c r="W4" s="63">
        <v>659575</v>
      </c>
      <c r="X4" s="49">
        <f>V4/W4</f>
        <v>1416.3806163059546</v>
      </c>
    </row>
    <row r="5" spans="1:24" ht="30" customHeight="1">
      <c r="A5" s="39">
        <v>2</v>
      </c>
      <c r="B5" s="40"/>
      <c r="C5" s="64" t="s">
        <v>24</v>
      </c>
      <c r="D5" s="55">
        <v>40185</v>
      </c>
      <c r="E5" s="65" t="s">
        <v>21</v>
      </c>
      <c r="F5" s="66" t="s">
        <v>25</v>
      </c>
      <c r="G5" s="66" t="s">
        <v>23</v>
      </c>
      <c r="H5" s="66">
        <v>2</v>
      </c>
      <c r="I5" s="67">
        <v>5024000</v>
      </c>
      <c r="J5" s="67">
        <v>4318</v>
      </c>
      <c r="K5" s="58">
        <v>9831125</v>
      </c>
      <c r="L5" s="58">
        <v>8348</v>
      </c>
      <c r="M5" s="58">
        <v>19833920</v>
      </c>
      <c r="N5" s="58">
        <v>16640</v>
      </c>
      <c r="O5" s="58">
        <v>11534270</v>
      </c>
      <c r="P5" s="58">
        <v>9550</v>
      </c>
      <c r="Q5" s="59">
        <f aca="true" t="shared" si="0" ref="Q5:R8">+I5+K5+M5+O5</f>
        <v>46223315</v>
      </c>
      <c r="R5" s="59">
        <f t="shared" si="0"/>
        <v>38856</v>
      </c>
      <c r="S5" s="60">
        <f>IF(Q5&lt;&gt;0,Q5/R5,"")</f>
        <v>1189.6055950175005</v>
      </c>
      <c r="T5" s="61">
        <v>79498765</v>
      </c>
      <c r="U5" s="62">
        <f>IF(T5&lt;&gt;0,-(T5-Q5)/T5,"")</f>
        <v>-0.41856562174267736</v>
      </c>
      <c r="V5" s="63">
        <v>146523565</v>
      </c>
      <c r="W5" s="63">
        <v>124335</v>
      </c>
      <c r="X5" s="49">
        <f>V5/W5</f>
        <v>1178.457916113725</v>
      </c>
    </row>
    <row r="6" spans="1:24" ht="30" customHeight="1">
      <c r="A6" s="39">
        <v>3</v>
      </c>
      <c r="B6" s="40"/>
      <c r="C6" s="54" t="s">
        <v>26</v>
      </c>
      <c r="D6" s="55">
        <v>40192</v>
      </c>
      <c r="E6" s="56" t="s">
        <v>27</v>
      </c>
      <c r="F6" s="57" t="s">
        <v>28</v>
      </c>
      <c r="G6" s="57" t="s">
        <v>23</v>
      </c>
      <c r="H6" s="57">
        <v>1</v>
      </c>
      <c r="I6" s="67">
        <v>2939380</v>
      </c>
      <c r="J6" s="67">
        <v>2480</v>
      </c>
      <c r="K6" s="58">
        <v>6316900</v>
      </c>
      <c r="L6" s="58">
        <v>5345</v>
      </c>
      <c r="M6" s="58">
        <v>13898565</v>
      </c>
      <c r="N6" s="58">
        <v>11694</v>
      </c>
      <c r="O6" s="58">
        <v>8485285</v>
      </c>
      <c r="P6" s="58">
        <v>7114</v>
      </c>
      <c r="Q6" s="59">
        <f t="shared" si="0"/>
        <v>31640130</v>
      </c>
      <c r="R6" s="59">
        <f t="shared" si="0"/>
        <v>26633</v>
      </c>
      <c r="S6" s="60">
        <f>IF(Q6&lt;&gt;0,Q6/R6,"")</f>
        <v>1188.0047309728532</v>
      </c>
      <c r="T6" s="61">
        <v>0</v>
      </c>
      <c r="U6" s="62">
        <f>IF(T6&lt;&gt;0,-(T6-Q6)/T6,"")</f>
      </c>
      <c r="V6" s="63">
        <v>31640130</v>
      </c>
      <c r="W6" s="63">
        <v>26633</v>
      </c>
      <c r="X6" s="49">
        <f>V6/W6</f>
        <v>1188.0047309728532</v>
      </c>
    </row>
    <row r="7" spans="1:24" ht="30" customHeight="1">
      <c r="A7" s="39">
        <v>4</v>
      </c>
      <c r="B7" s="40"/>
      <c r="C7" s="54" t="s">
        <v>29</v>
      </c>
      <c r="D7" s="55">
        <v>40171</v>
      </c>
      <c r="E7" s="56" t="s">
        <v>30</v>
      </c>
      <c r="F7" s="57" t="s">
        <v>31</v>
      </c>
      <c r="G7" s="57">
        <v>32</v>
      </c>
      <c r="H7" s="57">
        <v>4</v>
      </c>
      <c r="I7" s="68">
        <v>1859020</v>
      </c>
      <c r="J7" s="68">
        <v>1564</v>
      </c>
      <c r="K7" s="69">
        <v>3970025</v>
      </c>
      <c r="L7" s="69">
        <v>3297</v>
      </c>
      <c r="M7" s="69">
        <v>8381165</v>
      </c>
      <c r="N7" s="69">
        <v>6830</v>
      </c>
      <c r="O7" s="69">
        <v>4922825</v>
      </c>
      <c r="P7" s="69">
        <v>4003</v>
      </c>
      <c r="Q7" s="59">
        <f t="shared" si="0"/>
        <v>19133035</v>
      </c>
      <c r="R7" s="59">
        <f t="shared" si="0"/>
        <v>15694</v>
      </c>
      <c r="S7" s="60">
        <f>IF(Q7&lt;&gt;0,Q7/R7,"")</f>
        <v>1219.130559449471</v>
      </c>
      <c r="T7" s="61">
        <v>31645075</v>
      </c>
      <c r="U7" s="62">
        <f>IF(T7&lt;&gt;0,-(T7-Q7)/T7,"")</f>
        <v>-0.39538664389324407</v>
      </c>
      <c r="V7" s="47">
        <v>195003200</v>
      </c>
      <c r="W7" s="47">
        <v>166958</v>
      </c>
      <c r="X7" s="49">
        <f>V7/W7</f>
        <v>1167.977575198553</v>
      </c>
    </row>
    <row r="8" spans="1:24" ht="30" customHeight="1">
      <c r="A8" s="39">
        <v>9</v>
      </c>
      <c r="B8" s="40"/>
      <c r="C8" s="54" t="s">
        <v>39</v>
      </c>
      <c r="D8" s="55">
        <v>40192</v>
      </c>
      <c r="E8" s="56" t="s">
        <v>40</v>
      </c>
      <c r="F8" s="57">
        <v>18</v>
      </c>
      <c r="G8" s="57" t="s">
        <v>23</v>
      </c>
      <c r="H8" s="57">
        <v>1</v>
      </c>
      <c r="I8" s="72">
        <v>1408580</v>
      </c>
      <c r="J8" s="72">
        <v>1214</v>
      </c>
      <c r="K8" s="72">
        <v>2638960</v>
      </c>
      <c r="L8" s="72">
        <v>2250</v>
      </c>
      <c r="M8" s="72">
        <v>4030615</v>
      </c>
      <c r="N8" s="72">
        <v>3372</v>
      </c>
      <c r="O8" s="72">
        <v>2955495</v>
      </c>
      <c r="P8" s="72">
        <v>2463</v>
      </c>
      <c r="Q8" s="59">
        <f t="shared" si="0"/>
        <v>11033650</v>
      </c>
      <c r="R8" s="59">
        <f t="shared" si="0"/>
        <v>9299</v>
      </c>
      <c r="S8" s="60">
        <f>IF(Q8&lt;&gt;0,Q8/R8,"")</f>
        <v>1186.5415636089901</v>
      </c>
      <c r="T8" s="61">
        <v>0</v>
      </c>
      <c r="U8" s="62">
        <f>IF(T8&lt;&gt;0,-(T8-Q8)/T8,"")</f>
      </c>
      <c r="V8" s="61">
        <v>11045650</v>
      </c>
      <c r="W8" s="47">
        <v>9323</v>
      </c>
      <c r="X8" s="49">
        <f>V8/W8</f>
        <v>1184.774214308699</v>
      </c>
    </row>
    <row r="9" spans="1:24" ht="30" customHeight="1">
      <c r="A9" s="39">
        <v>6</v>
      </c>
      <c r="B9" s="40"/>
      <c r="C9" s="54" t="s">
        <v>32</v>
      </c>
      <c r="D9" s="55">
        <v>40171</v>
      </c>
      <c r="E9" s="56" t="s">
        <v>21</v>
      </c>
      <c r="F9" s="57">
        <v>27</v>
      </c>
      <c r="G9" s="57" t="s">
        <v>23</v>
      </c>
      <c r="H9" s="57">
        <v>4</v>
      </c>
      <c r="I9" s="58">
        <v>344030</v>
      </c>
      <c r="J9" s="58">
        <v>339</v>
      </c>
      <c r="K9" s="58">
        <v>886100</v>
      </c>
      <c r="L9" s="58">
        <v>833</v>
      </c>
      <c r="M9" s="58">
        <v>4800765</v>
      </c>
      <c r="N9" s="58">
        <v>4495</v>
      </c>
      <c r="O9" s="58">
        <v>4400620</v>
      </c>
      <c r="P9" s="58">
        <v>4091</v>
      </c>
      <c r="Q9" s="59">
        <f>+I9+K9+M9+O9</f>
        <v>10431515</v>
      </c>
      <c r="R9" s="59">
        <f>+J9+L9+N9+P9</f>
        <v>9758</v>
      </c>
      <c r="S9" s="60">
        <f>IF(Q9&lt;&gt;0,Q9/R9,"")</f>
        <v>1069.0218282434926</v>
      </c>
      <c r="T9" s="61">
        <v>15012620</v>
      </c>
      <c r="U9" s="62">
        <f>IF(T9&lt;&gt;0,-(T9-Q9)/T9,"")</f>
        <v>-0.30515026690877406</v>
      </c>
      <c r="V9" s="63">
        <v>101796155</v>
      </c>
      <c r="W9" s="63">
        <v>97088</v>
      </c>
      <c r="X9" s="49">
        <f>V9/W9</f>
        <v>1048.4936861404087</v>
      </c>
    </row>
    <row r="10" spans="1:24" ht="30" customHeight="1">
      <c r="A10" s="39">
        <v>7</v>
      </c>
      <c r="B10" s="40"/>
      <c r="C10" s="70" t="s">
        <v>33</v>
      </c>
      <c r="D10" s="55">
        <v>40171</v>
      </c>
      <c r="E10" s="56" t="s">
        <v>34</v>
      </c>
      <c r="F10" s="57">
        <v>38</v>
      </c>
      <c r="G10" s="57" t="s">
        <v>23</v>
      </c>
      <c r="H10" s="57">
        <v>4</v>
      </c>
      <c r="I10" s="69">
        <v>395275</v>
      </c>
      <c r="J10" s="69">
        <v>374</v>
      </c>
      <c r="K10" s="69">
        <v>1064960</v>
      </c>
      <c r="L10" s="69">
        <v>1072</v>
      </c>
      <c r="M10" s="69">
        <v>4485165</v>
      </c>
      <c r="N10" s="69">
        <v>4145</v>
      </c>
      <c r="O10" s="69">
        <v>3873365</v>
      </c>
      <c r="P10" s="69">
        <v>3594</v>
      </c>
      <c r="Q10" s="59">
        <f>+I10+K10+M10+O10</f>
        <v>9818765</v>
      </c>
      <c r="R10" s="59">
        <f>+J10+L10+N10+P10</f>
        <v>9185</v>
      </c>
      <c r="S10" s="60">
        <f>IF(Q10&lt;&gt;0,Q10/R10,"")</f>
        <v>1069</v>
      </c>
      <c r="T10" s="61">
        <v>16063400</v>
      </c>
      <c r="U10" s="62">
        <f>IF(T10&lt;&gt;0,-(T10-Q10)/T10,"")</f>
        <v>-0.38874926852347574</v>
      </c>
      <c r="V10" s="47">
        <v>144635760</v>
      </c>
      <c r="W10" s="47">
        <v>137685</v>
      </c>
      <c r="X10" s="49">
        <f>V10/W10</f>
        <v>1050.4830591567709</v>
      </c>
    </row>
    <row r="11" spans="1:24" ht="30" customHeight="1">
      <c r="A11" s="39">
        <v>8</v>
      </c>
      <c r="B11" s="40"/>
      <c r="C11" s="70" t="s">
        <v>35</v>
      </c>
      <c r="D11" s="55">
        <v>40192</v>
      </c>
      <c r="E11" s="56" t="s">
        <v>36</v>
      </c>
      <c r="F11" s="57">
        <v>21</v>
      </c>
      <c r="G11" s="57" t="s">
        <v>23</v>
      </c>
      <c r="H11" s="57">
        <v>1</v>
      </c>
      <c r="I11" s="69"/>
      <c r="J11" s="69"/>
      <c r="K11" s="69"/>
      <c r="L11" s="69"/>
      <c r="M11" s="69"/>
      <c r="N11" s="69"/>
      <c r="O11" s="69"/>
      <c r="P11" s="69"/>
      <c r="Q11" s="59">
        <v>6658582</v>
      </c>
      <c r="R11" s="59">
        <v>5936</v>
      </c>
      <c r="S11" s="60">
        <f>IF(Q11&lt;&gt;0,Q11/R11,"")</f>
        <v>1121.7287735849056</v>
      </c>
      <c r="T11" s="61">
        <v>0</v>
      </c>
      <c r="U11" s="62">
        <f>IF(T11&lt;&gt;0,-(T11-Q11)/T11,"")</f>
      </c>
      <c r="V11" s="47">
        <v>6658582</v>
      </c>
      <c r="W11" s="47">
        <v>5936</v>
      </c>
      <c r="X11" s="49">
        <f>V11/W11</f>
        <v>1121.7287735849056</v>
      </c>
    </row>
    <row r="12" spans="1:24" ht="30" customHeight="1">
      <c r="A12" s="39">
        <v>9</v>
      </c>
      <c r="B12" s="40"/>
      <c r="C12" s="54" t="s">
        <v>41</v>
      </c>
      <c r="D12" s="55">
        <v>40178</v>
      </c>
      <c r="E12" s="56" t="s">
        <v>40</v>
      </c>
      <c r="F12" s="57">
        <v>20</v>
      </c>
      <c r="G12" s="57" t="s">
        <v>23</v>
      </c>
      <c r="H12" s="57">
        <v>3</v>
      </c>
      <c r="I12" s="73">
        <v>244855</v>
      </c>
      <c r="J12" s="73">
        <v>208</v>
      </c>
      <c r="K12" s="73">
        <v>613065</v>
      </c>
      <c r="L12" s="73">
        <v>485</v>
      </c>
      <c r="M12" s="73">
        <v>1191270</v>
      </c>
      <c r="N12" s="73">
        <v>926</v>
      </c>
      <c r="O12" s="73">
        <v>603370</v>
      </c>
      <c r="P12" s="73">
        <v>473</v>
      </c>
      <c r="Q12" s="59">
        <f>+I12+K12+M12+O12</f>
        <v>2652560</v>
      </c>
      <c r="R12" s="59">
        <f>+J12+L12+N12+P12</f>
        <v>2092</v>
      </c>
      <c r="S12" s="60">
        <f>IF(Q12&lt;&gt;0,Q12/R12,"")</f>
        <v>1267.9541108986616</v>
      </c>
      <c r="T12" s="61">
        <v>6460600</v>
      </c>
      <c r="U12" s="62">
        <f>IF(T12&lt;&gt;0,-(T12-Q12)/T12,"")</f>
        <v>-0.5894251307928057</v>
      </c>
      <c r="V12" s="47">
        <v>24114730</v>
      </c>
      <c r="W12" s="47">
        <v>20332</v>
      </c>
      <c r="X12" s="49">
        <f>V12/W12</f>
        <v>1186.0481015148534</v>
      </c>
    </row>
    <row r="13" spans="1:24" ht="30" customHeight="1">
      <c r="A13" s="39">
        <v>10</v>
      </c>
      <c r="B13" s="40"/>
      <c r="C13" s="70" t="s">
        <v>37</v>
      </c>
      <c r="D13" s="55">
        <v>40157</v>
      </c>
      <c r="E13" s="56" t="s">
        <v>38</v>
      </c>
      <c r="F13" s="57">
        <v>31</v>
      </c>
      <c r="G13" s="57" t="s">
        <v>23</v>
      </c>
      <c r="H13" s="57">
        <v>6</v>
      </c>
      <c r="I13" s="71"/>
      <c r="J13" s="71"/>
      <c r="K13" s="71"/>
      <c r="L13" s="71"/>
      <c r="M13" s="71"/>
      <c r="N13" s="71"/>
      <c r="O13" s="71"/>
      <c r="P13" s="71"/>
      <c r="Q13" s="59">
        <v>2617020</v>
      </c>
      <c r="R13" s="50">
        <v>2311</v>
      </c>
      <c r="S13" s="60">
        <f>IF(Q13&lt;&gt;0,Q13/R13,"")</f>
        <v>1132.4188662916486</v>
      </c>
      <c r="T13" s="61">
        <v>5854340</v>
      </c>
      <c r="U13" s="62">
        <f>IF(T13&lt;&gt;0,-(T13-Q13)/T13,"")</f>
        <v>-0.5529777908355169</v>
      </c>
      <c r="V13" s="50">
        <v>109155715</v>
      </c>
      <c r="W13" s="50">
        <v>104132</v>
      </c>
      <c r="X13" s="49">
        <f>V13/W13</f>
        <v>1048.2437195098528</v>
      </c>
    </row>
    <row r="14" spans="1:24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1"/>
      <c r="T14" s="51"/>
      <c r="U14" s="51"/>
      <c r="V14" s="51"/>
      <c r="W14" s="51"/>
      <c r="X14" s="51"/>
    </row>
    <row r="15" spans="1:24" ht="17.25" thickBot="1">
      <c r="A15" s="22"/>
      <c r="B15" s="80" t="s">
        <v>16</v>
      </c>
      <c r="C15" s="81"/>
      <c r="D15" s="81"/>
      <c r="E15" s="82"/>
      <c r="F15" s="23"/>
      <c r="G15" s="23">
        <f>SUM(G4:G14)</f>
        <v>32</v>
      </c>
      <c r="H15" s="24"/>
      <c r="I15" s="25"/>
      <c r="J15" s="26"/>
      <c r="K15" s="25"/>
      <c r="L15" s="26"/>
      <c r="M15" s="25"/>
      <c r="N15" s="26"/>
      <c r="O15" s="25"/>
      <c r="P15" s="26"/>
      <c r="Q15" s="38">
        <f>SUM(Q4:Q14)</f>
        <v>245660212</v>
      </c>
      <c r="R15" s="27">
        <f>SUM(R4:R14)</f>
        <v>191434</v>
      </c>
      <c r="S15" s="48">
        <f>Q15/R15</f>
        <v>1283.2632238787257</v>
      </c>
      <c r="T15" s="38">
        <v>281913460</v>
      </c>
      <c r="U15" s="37">
        <f>IF(T15&lt;&gt;0,-(T15-Q15)/T15,"")</f>
        <v>-0.1285970808204759</v>
      </c>
      <c r="V15" s="28"/>
      <c r="W15" s="29"/>
      <c r="X15" s="30"/>
    </row>
    <row r="16" spans="1:24" ht="18">
      <c r="A16" s="31"/>
      <c r="B16" s="32"/>
      <c r="C16" s="33" t="s">
        <v>19</v>
      </c>
      <c r="D16" s="33"/>
      <c r="E16" s="34"/>
      <c r="F16" s="35"/>
      <c r="G16" s="35"/>
      <c r="H16" s="33"/>
      <c r="I16" s="33"/>
      <c r="J16" s="33"/>
      <c r="K16" s="33"/>
      <c r="L16" s="33"/>
      <c r="M16" s="33"/>
      <c r="N16" s="33"/>
      <c r="O16" s="33"/>
      <c r="P16" s="33"/>
      <c r="Q16" s="36"/>
      <c r="R16" s="33"/>
      <c r="S16" s="33"/>
      <c r="T16" s="77" t="s">
        <v>18</v>
      </c>
      <c r="U16" s="77"/>
      <c r="V16" s="77"/>
      <c r="W16" s="77"/>
      <c r="X16" s="77"/>
    </row>
    <row r="17" spans="1:24" ht="18">
      <c r="A17" s="31"/>
      <c r="B17" s="32"/>
      <c r="C17" s="33"/>
      <c r="D17" s="33"/>
      <c r="E17" s="34"/>
      <c r="F17" s="35"/>
      <c r="G17" s="35"/>
      <c r="H17" s="33"/>
      <c r="I17" s="33"/>
      <c r="J17" s="33"/>
      <c r="K17" s="33"/>
      <c r="L17" s="33"/>
      <c r="M17" s="33"/>
      <c r="N17" s="33"/>
      <c r="O17" s="33"/>
      <c r="P17" s="33"/>
      <c r="Q17" s="36"/>
      <c r="R17" s="33"/>
      <c r="S17" s="33"/>
      <c r="T17" s="78"/>
      <c r="U17" s="78"/>
      <c r="V17" s="78"/>
      <c r="W17" s="78"/>
      <c r="X17" s="78"/>
    </row>
    <row r="18" spans="1:24" ht="18">
      <c r="A18" s="31"/>
      <c r="B18" s="32"/>
      <c r="C18" s="33"/>
      <c r="D18" s="33"/>
      <c r="E18" s="34"/>
      <c r="F18" s="35"/>
      <c r="G18" s="35"/>
      <c r="H18" s="33"/>
      <c r="I18" s="33"/>
      <c r="J18" s="33"/>
      <c r="K18" s="33"/>
      <c r="L18" s="33"/>
      <c r="M18" s="33"/>
      <c r="N18" s="33"/>
      <c r="O18" s="33"/>
      <c r="P18" s="33"/>
      <c r="Q18" s="36"/>
      <c r="R18" s="33"/>
      <c r="S18" s="33"/>
      <c r="T18" s="78"/>
      <c r="U18" s="78"/>
      <c r="V18" s="78"/>
      <c r="W18" s="78"/>
      <c r="X18" s="78"/>
    </row>
  </sheetData>
  <sheetProtection/>
  <mergeCells count="15">
    <mergeCell ref="B15:E15"/>
    <mergeCell ref="C2:C3"/>
    <mergeCell ref="D2:D3"/>
    <mergeCell ref="E2:E3"/>
    <mergeCell ref="T16:X18"/>
    <mergeCell ref="Q2:S2"/>
    <mergeCell ref="T2:U2"/>
    <mergeCell ref="V2:X2"/>
    <mergeCell ref="O2:P2"/>
    <mergeCell ref="F2:F3"/>
    <mergeCell ref="G2:G3"/>
    <mergeCell ref="H2:H3"/>
    <mergeCell ref="K2:L2"/>
    <mergeCell ref="I2:J2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Film New Europe2</cp:lastModifiedBy>
  <cp:lastPrinted>2008-10-22T07:58:06Z</cp:lastPrinted>
  <dcterms:created xsi:type="dcterms:W3CDTF">2006-04-04T07:29:08Z</dcterms:created>
  <dcterms:modified xsi:type="dcterms:W3CDTF">2010-01-19T09:21:16Z</dcterms:modified>
  <cp:category/>
  <cp:version/>
  <cp:contentType/>
  <cp:contentStatus/>
</cp:coreProperties>
</file>