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<sst xmlns="http://schemas.openxmlformats.org/spreadsheetml/2006/main" count="64" uniqueCount="39">
  <si>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</si>
  <si>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</si>
  <si>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</si>
  <si>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</si>
  <si>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</si>
  <si>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</si>
  <si>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</si>
  <si>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</si>
  <si>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</si>
  <si>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</si>
  <si>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</si>
  <si>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</si>
  <si>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</si>
  <si>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</si>
  <si>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</si>
  <si>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</si>
  <si>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</si>
  <si>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</si>
  <si>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</si>
  <si>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</si>
  <si>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</si>
  <si>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</si>
  <si>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</si>
  <si>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</si>
  <si>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</si>
  <si>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The Book of Eli</t>
  </si>
  <si>
    <t>InerCom</t>
  </si>
  <si>
    <t>Percy Jackson &amp; the Olimpians:…</t>
  </si>
  <si>
    <t>Valentine's Day</t>
  </si>
  <si>
    <t>32+1</t>
  </si>
  <si>
    <t>Up In The Air</t>
  </si>
  <si>
    <t>UIP</t>
  </si>
  <si>
    <t>Sherlock Holmes</t>
  </si>
  <si>
    <t>Toy Story 2 3D</t>
  </si>
  <si>
    <t>Forum Hungary</t>
  </si>
  <si>
    <t>The Wolfman</t>
  </si>
  <si>
    <t>Everybody's Fine</t>
  </si>
  <si>
    <t>Szinglik éjszakája (local)</t>
  </si>
  <si>
    <t>Movieline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</si>
</sst>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0" borderId="26" xfId="39" applyNumberFormat="1" applyFont="1" applyBorder="1" applyAlignment="1">
      <alignment/>
    </xf>
    <xf numFmtId="198" fontId="14" fillId="0" borderId="26" xfId="39" applyNumberFormat="1" applyFont="1" applyBorder="1" applyAlignment="1">
      <alignment horizontal="center"/>
    </xf>
    <xf numFmtId="3" fontId="34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213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0" y="447675"/>
          <a:ext cx="28289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FEBRUARY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F25" sqref="F2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421875" style="0" customWidth="1"/>
    <col min="4" max="4" width="14.14062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00390625" style="0" customWidth="1"/>
    <col min="15" max="15" width="12.2812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10.140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140625" style="0" customWidth="1"/>
    <col min="24" max="24" width="12.71093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72" t="s">
        <v>3</v>
      </c>
      <c r="G2" s="72" t="s">
        <v>4</v>
      </c>
      <c r="H2" s="72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73"/>
      <c r="G3" s="73"/>
      <c r="H3" s="7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40164</v>
      </c>
      <c r="E4" s="57" t="s">
        <v>22</v>
      </c>
      <c r="F4" s="58" t="s">
        <v>23</v>
      </c>
      <c r="G4" s="58" t="s">
        <v>24</v>
      </c>
      <c r="H4" s="58">
        <v>11</v>
      </c>
      <c r="I4" s="59">
        <v>4584750</v>
      </c>
      <c r="J4" s="59">
        <v>2967</v>
      </c>
      <c r="K4" s="59">
        <v>7862440</v>
      </c>
      <c r="L4" s="59">
        <v>5268</v>
      </c>
      <c r="M4" s="59">
        <v>18059360</v>
      </c>
      <c r="N4" s="59">
        <v>11960</v>
      </c>
      <c r="O4" s="59">
        <v>12378305</v>
      </c>
      <c r="P4" s="59">
        <v>8034</v>
      </c>
      <c r="Q4" s="60">
        <f aca="true" t="shared" si="0" ref="Q4:R8">+I4+K4+M4+O4</f>
        <v>42884855</v>
      </c>
      <c r="R4" s="60">
        <f t="shared" si="0"/>
        <v>28229</v>
      </c>
      <c r="S4" s="61" t="e">
        <f aca="true" t="shared" si="1" ref="S4:S9">IF(Q4&lt;&gt;0,R4/G4,"")</f>
        <v>#VALUE!</v>
      </c>
      <c r="T4" s="61">
        <f aca="true" t="shared" si="2" ref="T4:T9">IF(Q4&lt;&gt;0,Q4/R4,"")</f>
        <v>1519.1772645152148</v>
      </c>
      <c r="U4" s="62">
        <v>48804925</v>
      </c>
      <c r="V4" s="63">
        <f aca="true" t="shared" si="3" ref="V4:V9">IF(U4&lt;&gt;0,-(U4-Q4)/U4,"")</f>
        <v>-0.12130066791415006</v>
      </c>
      <c r="W4" s="64">
        <v>1460503965</v>
      </c>
      <c r="X4" s="64">
        <v>1014806</v>
      </c>
      <c r="Y4" s="50">
        <f aca="true" t="shared" si="4" ref="Y4:Y9">W4/X4</f>
        <v>1439.195240272525</v>
      </c>
    </row>
    <row r="5" spans="1:25" ht="30" customHeight="1">
      <c r="A5" s="40">
        <v>2</v>
      </c>
      <c r="B5" s="41"/>
      <c r="C5" s="55" t="s">
        <v>25</v>
      </c>
      <c r="D5" s="56">
        <v>40234</v>
      </c>
      <c r="E5" s="57" t="s">
        <v>26</v>
      </c>
      <c r="F5" s="58">
        <v>24</v>
      </c>
      <c r="G5" s="58" t="s">
        <v>24</v>
      </c>
      <c r="H5" s="58">
        <v>1</v>
      </c>
      <c r="I5" s="65">
        <v>2518110</v>
      </c>
      <c r="J5" s="65">
        <v>2106</v>
      </c>
      <c r="K5" s="59">
        <v>3811540</v>
      </c>
      <c r="L5" s="59">
        <v>3169</v>
      </c>
      <c r="M5" s="59">
        <v>7698320</v>
      </c>
      <c r="N5" s="59">
        <v>6398</v>
      </c>
      <c r="O5" s="59">
        <v>5128320</v>
      </c>
      <c r="P5" s="59">
        <v>4233</v>
      </c>
      <c r="Q5" s="60">
        <f t="shared" si="0"/>
        <v>19156290</v>
      </c>
      <c r="R5" s="60">
        <f t="shared" si="0"/>
        <v>15906</v>
      </c>
      <c r="S5" s="61" t="e">
        <f t="shared" si="1"/>
        <v>#VALUE!</v>
      </c>
      <c r="T5" s="61">
        <f t="shared" si="2"/>
        <v>1204.3436439079592</v>
      </c>
      <c r="U5" s="62">
        <v>0</v>
      </c>
      <c r="V5" s="63">
        <f t="shared" si="3"/>
      </c>
      <c r="W5" s="64">
        <v>19156290</v>
      </c>
      <c r="X5" s="64">
        <v>15906</v>
      </c>
      <c r="Y5" s="50">
        <f t="shared" si="4"/>
        <v>1204.3436439079592</v>
      </c>
    </row>
    <row r="6" spans="1:25" ht="30" customHeight="1">
      <c r="A6" s="40">
        <v>3</v>
      </c>
      <c r="B6" s="41"/>
      <c r="C6" s="55" t="s">
        <v>27</v>
      </c>
      <c r="D6" s="56">
        <v>40227</v>
      </c>
      <c r="E6" s="57" t="s">
        <v>22</v>
      </c>
      <c r="F6" s="58">
        <v>32</v>
      </c>
      <c r="G6" s="58" t="s">
        <v>24</v>
      </c>
      <c r="H6" s="58">
        <v>2</v>
      </c>
      <c r="I6" s="65">
        <v>1299850</v>
      </c>
      <c r="J6" s="65">
        <v>1189</v>
      </c>
      <c r="K6" s="59">
        <v>3317370</v>
      </c>
      <c r="L6" s="59">
        <v>3058</v>
      </c>
      <c r="M6" s="59">
        <v>8829175</v>
      </c>
      <c r="N6" s="59">
        <v>8001</v>
      </c>
      <c r="O6" s="59">
        <v>5091725</v>
      </c>
      <c r="P6" s="59">
        <v>4557</v>
      </c>
      <c r="Q6" s="60">
        <f t="shared" si="0"/>
        <v>18538120</v>
      </c>
      <c r="R6" s="60">
        <f t="shared" si="0"/>
        <v>16805</v>
      </c>
      <c r="S6" s="61" t="e">
        <f t="shared" si="1"/>
        <v>#VALUE!</v>
      </c>
      <c r="T6" s="61">
        <f t="shared" si="2"/>
        <v>1103.1312109491223</v>
      </c>
      <c r="U6" s="62">
        <v>29050585</v>
      </c>
      <c r="V6" s="63">
        <f t="shared" si="3"/>
        <v>-0.36186758373368383</v>
      </c>
      <c r="W6" s="64">
        <v>52890600</v>
      </c>
      <c r="X6" s="64">
        <v>47998</v>
      </c>
      <c r="Y6" s="50">
        <f t="shared" si="4"/>
        <v>1101.9334138922454</v>
      </c>
    </row>
    <row r="7" spans="1:25" ht="30" customHeight="1">
      <c r="A7" s="40">
        <v>4</v>
      </c>
      <c r="B7" s="41"/>
      <c r="C7" s="66" t="s">
        <v>28</v>
      </c>
      <c r="D7" s="56">
        <v>40220</v>
      </c>
      <c r="E7" s="57" t="s">
        <v>22</v>
      </c>
      <c r="F7" s="58" t="s">
        <v>29</v>
      </c>
      <c r="G7" s="58" t="s">
        <v>24</v>
      </c>
      <c r="H7" s="58">
        <v>3</v>
      </c>
      <c r="I7" s="65">
        <v>1434425</v>
      </c>
      <c r="J7" s="65">
        <v>1315</v>
      </c>
      <c r="K7" s="59">
        <v>3299070</v>
      </c>
      <c r="L7" s="59">
        <v>2976</v>
      </c>
      <c r="M7" s="59">
        <v>7648885</v>
      </c>
      <c r="N7" s="59">
        <v>6647</v>
      </c>
      <c r="O7" s="59">
        <v>3670150</v>
      </c>
      <c r="P7" s="59">
        <v>3197</v>
      </c>
      <c r="Q7" s="60">
        <f t="shared" si="0"/>
        <v>16052530</v>
      </c>
      <c r="R7" s="60">
        <f t="shared" si="0"/>
        <v>14135</v>
      </c>
      <c r="S7" s="61" t="e">
        <f t="shared" si="1"/>
        <v>#VALUE!</v>
      </c>
      <c r="T7" s="61">
        <f t="shared" si="2"/>
        <v>1135.6582950123807</v>
      </c>
      <c r="U7" s="62">
        <v>33128680</v>
      </c>
      <c r="V7" s="63">
        <f t="shared" si="3"/>
        <v>-0.5154491516112323</v>
      </c>
      <c r="W7" s="64">
        <v>159348670</v>
      </c>
      <c r="X7" s="64">
        <v>142067</v>
      </c>
      <c r="Y7" s="50">
        <f t="shared" si="4"/>
        <v>1121.6445057613662</v>
      </c>
    </row>
    <row r="8" spans="1:25" ht="30" customHeight="1">
      <c r="A8" s="40">
        <v>5</v>
      </c>
      <c r="B8" s="41"/>
      <c r="C8" s="66" t="s">
        <v>30</v>
      </c>
      <c r="D8" s="56">
        <v>40227</v>
      </c>
      <c r="E8" s="57" t="s">
        <v>31</v>
      </c>
      <c r="F8" s="58">
        <v>16</v>
      </c>
      <c r="G8" s="58">
        <v>16</v>
      </c>
      <c r="H8" s="58">
        <v>2</v>
      </c>
      <c r="I8" s="67">
        <v>1545020</v>
      </c>
      <c r="J8" s="67">
        <v>1247</v>
      </c>
      <c r="K8" s="68">
        <v>2933900</v>
      </c>
      <c r="L8" s="68">
        <v>2323</v>
      </c>
      <c r="M8" s="68">
        <v>5157935</v>
      </c>
      <c r="N8" s="68">
        <v>4085</v>
      </c>
      <c r="O8" s="68">
        <v>3313260</v>
      </c>
      <c r="P8" s="68">
        <v>2673</v>
      </c>
      <c r="Q8" s="60">
        <f t="shared" si="0"/>
        <v>12950115</v>
      </c>
      <c r="R8" s="60">
        <f t="shared" si="0"/>
        <v>10328</v>
      </c>
      <c r="S8" s="61">
        <f t="shared" si="1"/>
        <v>645.5</v>
      </c>
      <c r="T8" s="61">
        <f t="shared" si="2"/>
        <v>1253.8841014717273</v>
      </c>
      <c r="U8" s="62">
        <v>19832975</v>
      </c>
      <c r="V8" s="63">
        <f t="shared" si="3"/>
        <v>-0.347041228055801</v>
      </c>
      <c r="W8" s="48">
        <v>40971390</v>
      </c>
      <c r="X8" s="48">
        <v>33782</v>
      </c>
      <c r="Y8" s="50">
        <f t="shared" si="4"/>
        <v>1212.8171807471435</v>
      </c>
    </row>
    <row r="9" spans="1:25" ht="30" customHeight="1">
      <c r="A9" s="40">
        <v>6</v>
      </c>
      <c r="B9" s="41"/>
      <c r="C9" s="66" t="s">
        <v>37</v>
      </c>
      <c r="D9" s="56">
        <v>40234</v>
      </c>
      <c r="E9" s="57" t="s">
        <v>38</v>
      </c>
      <c r="F9" s="58">
        <v>29</v>
      </c>
      <c r="G9" s="58" t="s">
        <v>24</v>
      </c>
      <c r="H9" s="58">
        <v>1</v>
      </c>
      <c r="I9" s="68"/>
      <c r="J9" s="68"/>
      <c r="K9" s="68"/>
      <c r="L9" s="68"/>
      <c r="M9" s="68"/>
      <c r="N9" s="68"/>
      <c r="O9" s="68"/>
      <c r="P9" s="68"/>
      <c r="Q9" s="60">
        <v>10192155</v>
      </c>
      <c r="R9" s="60">
        <v>10057</v>
      </c>
      <c r="S9" s="61" t="e">
        <f t="shared" si="1"/>
        <v>#VALUE!</v>
      </c>
      <c r="T9" s="61">
        <f t="shared" si="2"/>
        <v>1013.4388982798051</v>
      </c>
      <c r="U9" s="62">
        <v>0</v>
      </c>
      <c r="V9" s="63">
        <f t="shared" si="3"/>
      </c>
      <c r="W9" s="48">
        <v>10457555</v>
      </c>
      <c r="X9" s="48">
        <v>12692</v>
      </c>
      <c r="Y9" s="50">
        <f t="shared" si="4"/>
        <v>823.9485502678853</v>
      </c>
    </row>
    <row r="10" spans="1:25" ht="30" customHeight="1">
      <c r="A10" s="40">
        <v>7</v>
      </c>
      <c r="B10" s="41"/>
      <c r="C10" s="55" t="s">
        <v>36</v>
      </c>
      <c r="D10" s="56">
        <v>40234</v>
      </c>
      <c r="E10" s="57" t="s">
        <v>34</v>
      </c>
      <c r="F10" s="58">
        <v>12</v>
      </c>
      <c r="G10" s="58" t="s">
        <v>24</v>
      </c>
      <c r="H10" s="58">
        <v>1</v>
      </c>
      <c r="I10" s="68">
        <v>801830</v>
      </c>
      <c r="J10" s="68">
        <v>639</v>
      </c>
      <c r="K10" s="68">
        <v>1450630</v>
      </c>
      <c r="L10" s="68">
        <v>1160</v>
      </c>
      <c r="M10" s="68">
        <v>3381645</v>
      </c>
      <c r="N10" s="68">
        <v>2677</v>
      </c>
      <c r="O10" s="68">
        <v>2069125</v>
      </c>
      <c r="P10" s="68">
        <v>1639</v>
      </c>
      <c r="Q10" s="60">
        <f aca="true" t="shared" si="5" ref="Q10:R13">+I10+K10+M10+O10</f>
        <v>7703230</v>
      </c>
      <c r="R10" s="60">
        <f t="shared" si="5"/>
        <v>6115</v>
      </c>
      <c r="S10" s="61" t="e">
        <f>IF(Q10&lt;&gt;0,R10/G10,"")</f>
        <v>#VALUE!</v>
      </c>
      <c r="T10" s="61">
        <f>IF(Q10&lt;&gt;0,Q10/R10,"")</f>
        <v>1259.72690106296</v>
      </c>
      <c r="U10" s="62">
        <v>0</v>
      </c>
      <c r="V10" s="63">
        <f>IF(U10&lt;&gt;0,-(U10-Q10)/U10,"")</f>
      </c>
      <c r="W10" s="48">
        <v>7703230</v>
      </c>
      <c r="X10" s="48">
        <v>6115</v>
      </c>
      <c r="Y10" s="50">
        <f>W10/X10</f>
        <v>1259.72690106296</v>
      </c>
    </row>
    <row r="11" spans="1:25" ht="30" customHeight="1">
      <c r="A11" s="40">
        <v>8</v>
      </c>
      <c r="B11" s="41"/>
      <c r="C11" s="55" t="s">
        <v>35</v>
      </c>
      <c r="D11" s="56">
        <v>40220</v>
      </c>
      <c r="E11" s="57" t="s">
        <v>31</v>
      </c>
      <c r="F11" s="58">
        <v>28</v>
      </c>
      <c r="G11" s="58">
        <v>28</v>
      </c>
      <c r="H11" s="58">
        <v>3</v>
      </c>
      <c r="I11" s="67">
        <v>561040</v>
      </c>
      <c r="J11" s="67">
        <v>489</v>
      </c>
      <c r="K11" s="68">
        <v>1318470</v>
      </c>
      <c r="L11" s="68">
        <v>1144</v>
      </c>
      <c r="M11" s="68">
        <v>2674400</v>
      </c>
      <c r="N11" s="68">
        <v>2283</v>
      </c>
      <c r="O11" s="68">
        <v>1382900</v>
      </c>
      <c r="P11" s="68">
        <v>1183</v>
      </c>
      <c r="Q11" s="60">
        <f t="shared" si="5"/>
        <v>5936810</v>
      </c>
      <c r="R11" s="60">
        <f t="shared" si="5"/>
        <v>5099</v>
      </c>
      <c r="S11" s="61">
        <f>IF(Q11&lt;&gt;0,R11/G11,"")</f>
        <v>182.10714285714286</v>
      </c>
      <c r="T11" s="61">
        <f>IF(Q11&lt;&gt;0,Q11/R11,"")</f>
        <v>1164.3086879780349</v>
      </c>
      <c r="U11" s="62">
        <v>11978050</v>
      </c>
      <c r="V11" s="63">
        <f>IF(U11&lt;&gt;0,-(U11-Q11)/U11,"")</f>
        <v>-0.5043592237467701</v>
      </c>
      <c r="W11" s="48">
        <v>52042975</v>
      </c>
      <c r="X11" s="48">
        <v>45320</v>
      </c>
      <c r="Y11" s="50">
        <f>W11/X11</f>
        <v>1148.344549867608</v>
      </c>
    </row>
    <row r="12" spans="1:25" ht="30" customHeight="1">
      <c r="A12" s="40">
        <v>9</v>
      </c>
      <c r="B12" s="41"/>
      <c r="C12" s="66" t="s">
        <v>33</v>
      </c>
      <c r="D12" s="56">
        <v>40220</v>
      </c>
      <c r="E12" s="57" t="s">
        <v>34</v>
      </c>
      <c r="F12" s="58">
        <v>16</v>
      </c>
      <c r="G12" s="58" t="s">
        <v>24</v>
      </c>
      <c r="H12" s="58">
        <v>3</v>
      </c>
      <c r="I12" s="68">
        <v>459730</v>
      </c>
      <c r="J12" s="68">
        <v>373</v>
      </c>
      <c r="K12" s="68">
        <v>306250</v>
      </c>
      <c r="L12" s="68">
        <v>217</v>
      </c>
      <c r="M12" s="68">
        <v>1937030</v>
      </c>
      <c r="N12" s="68">
        <v>1319</v>
      </c>
      <c r="O12" s="68">
        <v>1939630</v>
      </c>
      <c r="P12" s="68">
        <v>1343</v>
      </c>
      <c r="Q12" s="60">
        <f t="shared" si="5"/>
        <v>4642640</v>
      </c>
      <c r="R12" s="60">
        <f t="shared" si="5"/>
        <v>3252</v>
      </c>
      <c r="S12" s="61" t="e">
        <f>IF(Q12&lt;&gt;0,R12/G12,"")</f>
        <v>#VALUE!</v>
      </c>
      <c r="T12" s="61">
        <f>IF(Q12&lt;&gt;0,Q12/R12,"")</f>
        <v>1427.6260762607626</v>
      </c>
      <c r="U12" s="62">
        <v>5409705</v>
      </c>
      <c r="V12" s="63">
        <f>IF(U12&lt;&gt;0,-(U12-Q12)/U12,"")</f>
        <v>-0.1417942383179859</v>
      </c>
      <c r="W12" s="48">
        <v>18600495</v>
      </c>
      <c r="X12" s="48">
        <v>12934</v>
      </c>
      <c r="Y12" s="50">
        <f>W12/X12</f>
        <v>1438.1084737900107</v>
      </c>
    </row>
    <row r="13" spans="1:25" ht="30" customHeight="1">
      <c r="A13" s="40">
        <v>10</v>
      </c>
      <c r="B13" s="41"/>
      <c r="C13" s="69" t="s">
        <v>32</v>
      </c>
      <c r="D13" s="56">
        <v>40185</v>
      </c>
      <c r="E13" s="70" t="s">
        <v>22</v>
      </c>
      <c r="F13" s="71" t="s">
        <v>29</v>
      </c>
      <c r="G13" s="71" t="s">
        <v>24</v>
      </c>
      <c r="H13" s="71">
        <v>8</v>
      </c>
      <c r="I13" s="65">
        <v>313390</v>
      </c>
      <c r="J13" s="65">
        <v>329</v>
      </c>
      <c r="K13" s="59">
        <v>871815</v>
      </c>
      <c r="L13" s="59">
        <v>799</v>
      </c>
      <c r="M13" s="59">
        <v>1801785</v>
      </c>
      <c r="N13" s="59">
        <v>1628</v>
      </c>
      <c r="O13" s="59">
        <v>997640</v>
      </c>
      <c r="P13" s="59">
        <v>888</v>
      </c>
      <c r="Q13" s="60">
        <f t="shared" si="5"/>
        <v>3984630</v>
      </c>
      <c r="R13" s="60">
        <f t="shared" si="5"/>
        <v>3644</v>
      </c>
      <c r="S13" s="61" t="e">
        <f>IF(Q13&lt;&gt;0,R13/G13,"")</f>
        <v>#VALUE!</v>
      </c>
      <c r="T13" s="61">
        <f>IF(Q13&lt;&gt;0,Q13/R13,"")</f>
        <v>1093.4769484083424</v>
      </c>
      <c r="U13" s="62">
        <v>6055105</v>
      </c>
      <c r="V13" s="63">
        <f>IF(U13&lt;&gt;0,-(U13-Q13)/U13,"")</f>
        <v>-0.34193874424968684</v>
      </c>
      <c r="W13" s="64">
        <v>252998610</v>
      </c>
      <c r="X13" s="64">
        <v>218560</v>
      </c>
      <c r="Y13" s="50">
        <f>W13/X13</f>
        <v>1157.570506954612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44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142041375</v>
      </c>
      <c r="R15" s="27">
        <f>SUM(R4:R14)</f>
        <v>113570</v>
      </c>
      <c r="S15" s="28">
        <f>R15/G15</f>
        <v>2581.1363636363635</v>
      </c>
      <c r="T15" s="49">
        <f>Q15/R15</f>
        <v>1250.6945055912654</v>
      </c>
      <c r="U15" s="39">
        <v>165500980</v>
      </c>
      <c r="V15" s="38">
        <f>IF(U15&lt;&gt;0,-(U15-Q15)/U15,"")</f>
        <v>-0.14174903979420544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2010-03-01T14:32:31Z</dcterms:modified>
  <cp:category/>
  <cp:version/>
  <cp:contentType/>
  <cp:contentStatus/>
</cp:coreProperties>
</file>