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0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<sst xmlns="http://schemas.openxmlformats.org/spreadsheetml/2006/main" count="62" uniqueCount="38">
  <si>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</si>
  <si>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</si>
  <si>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</si>
  <si>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</si>
  <si>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</si>
  <si>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</si>
  <si>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</si>
  <si>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</si>
  <si>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</si>
  <si>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</si>
  <si>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</si>
  <si>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</si>
  <si>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</si>
  <si>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</si>
  <si>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</si>
  <si>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</si>
  <si>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</si>
  <si>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</si>
  <si>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</si>
  <si>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</si>
  <si>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Alice in Wonderland</t>
  </si>
  <si>
    <t>Forum Hungary</t>
  </si>
  <si>
    <t>n/a</t>
  </si>
  <si>
    <t>Shutter Island</t>
  </si>
  <si>
    <t>UIP</t>
  </si>
  <si>
    <t>Avatar</t>
  </si>
  <si>
    <t>InterCom</t>
  </si>
  <si>
    <t>31+17+2+1</t>
  </si>
  <si>
    <t>Percy Jackson &amp; the Olimpians:…</t>
  </si>
  <si>
    <t>Valentine's Day</t>
  </si>
  <si>
    <t>32+1</t>
  </si>
  <si>
    <t>The Book of Eli</t>
  </si>
  <si>
    <t>InerCom</t>
  </si>
  <si>
    <t>Up In The Air</t>
  </si>
  <si>
    <t>Szinglik éjszakája (local)</t>
  </si>
  <si>
    <t>Movieline</t>
  </si>
  <si>
    <t>Everybody's Fine</t>
  </si>
  <si>
    <t>The Wolfman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</si>
</sst>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indexed="8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8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4" fillId="0" borderId="26" xfId="39" applyNumberFormat="1" applyFont="1" applyBorder="1" applyAlignment="1">
      <alignment/>
    </xf>
    <xf numFmtId="198" fontId="16" fillId="0" borderId="26" xfId="39" applyNumberFormat="1" applyFont="1" applyBorder="1" applyAlignment="1">
      <alignment/>
    </xf>
    <xf numFmtId="198" fontId="14" fillId="25" borderId="26" xfId="39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355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44750" y="447675"/>
          <a:ext cx="28289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4-7 MARCH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6" sqref="C1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421875" style="0" customWidth="1"/>
    <col min="4" max="4" width="14.281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1.57421875" style="0" customWidth="1"/>
    <col min="16" max="16" width="8.8515625" style="0" customWidth="1"/>
    <col min="17" max="17" width="14.28125" style="0" customWidth="1"/>
    <col min="18" max="18" width="9.421875" style="0" bestFit="1" customWidth="1"/>
    <col min="19" max="19" width="10.4218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421875" style="0" customWidth="1"/>
    <col min="24" max="24" width="12.42187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40241</v>
      </c>
      <c r="E4" s="57" t="s">
        <v>21</v>
      </c>
      <c r="F4" s="58">
        <v>46</v>
      </c>
      <c r="G4" s="58" t="s">
        <v>22</v>
      </c>
      <c r="H4" s="58">
        <v>1</v>
      </c>
      <c r="I4" s="59">
        <v>8916755</v>
      </c>
      <c r="J4" s="59">
        <v>6366</v>
      </c>
      <c r="K4" s="59">
        <v>15202960</v>
      </c>
      <c r="L4" s="59">
        <v>11067</v>
      </c>
      <c r="M4" s="59">
        <v>32078465</v>
      </c>
      <c r="N4" s="59">
        <v>23342</v>
      </c>
      <c r="O4" s="59">
        <v>24861055</v>
      </c>
      <c r="P4" s="59">
        <v>17601</v>
      </c>
      <c r="Q4" s="60">
        <f aca="true" t="shared" si="0" ref="Q4:R10">+I4+K4+M4+O4</f>
        <v>81059235</v>
      </c>
      <c r="R4" s="60">
        <f t="shared" si="0"/>
        <v>58376</v>
      </c>
      <c r="S4" s="61" t="e">
        <f>IF(Q4&lt;&gt;0,R4/G4,"")</f>
        <v>#VALUE!</v>
      </c>
      <c r="T4" s="61">
        <f>IF(Q4&lt;&gt;0,Q4/R4,"")</f>
        <v>1388.571245032205</v>
      </c>
      <c r="U4" s="62">
        <v>0</v>
      </c>
      <c r="V4" s="63">
        <f>IF(U4&lt;&gt;0,-(U4-Q4)/U4,"")</f>
      </c>
      <c r="W4" s="48">
        <v>81059235</v>
      </c>
      <c r="X4" s="48">
        <v>58376</v>
      </c>
      <c r="Y4" s="50">
        <f>W4/X4</f>
        <v>1388.571245032205</v>
      </c>
    </row>
    <row r="5" spans="1:25" ht="30" customHeight="1">
      <c r="A5" s="40">
        <v>2</v>
      </c>
      <c r="B5" s="41"/>
      <c r="C5" s="64" t="s">
        <v>23</v>
      </c>
      <c r="D5" s="56">
        <v>40241</v>
      </c>
      <c r="E5" s="65" t="s">
        <v>24</v>
      </c>
      <c r="F5" s="66">
        <v>24</v>
      </c>
      <c r="G5" s="66" t="s">
        <v>22</v>
      </c>
      <c r="H5" s="66">
        <v>1</v>
      </c>
      <c r="I5" s="67">
        <v>5201535</v>
      </c>
      <c r="J5" s="67">
        <v>4390</v>
      </c>
      <c r="K5" s="59">
        <v>8092375</v>
      </c>
      <c r="L5" s="59">
        <v>6856</v>
      </c>
      <c r="M5" s="59">
        <v>14693535</v>
      </c>
      <c r="N5" s="59">
        <v>12123</v>
      </c>
      <c r="O5" s="59">
        <v>10350940</v>
      </c>
      <c r="P5" s="59">
        <v>8476</v>
      </c>
      <c r="Q5" s="60">
        <f t="shared" si="0"/>
        <v>38338385</v>
      </c>
      <c r="R5" s="60">
        <f t="shared" si="0"/>
        <v>31845</v>
      </c>
      <c r="S5" s="61" t="e">
        <f>IF(Q5&lt;&gt;0,R5/G5,"")</f>
        <v>#VALUE!</v>
      </c>
      <c r="T5" s="61">
        <f>IF(Q5&lt;&gt;0,Q5/R5,"")</f>
        <v>1203.9059506986969</v>
      </c>
      <c r="U5" s="62">
        <v>0</v>
      </c>
      <c r="V5" s="63">
        <f>IF(U5&lt;&gt;0,-(U5-Q5)/U5,"")</f>
      </c>
      <c r="W5" s="48">
        <v>38338385</v>
      </c>
      <c r="X5" s="48">
        <v>31845</v>
      </c>
      <c r="Y5" s="50">
        <f>W5/X5</f>
        <v>1203.9059506986969</v>
      </c>
    </row>
    <row r="6" spans="1:25" ht="30" customHeight="1">
      <c r="A6" s="40">
        <v>3</v>
      </c>
      <c r="B6" s="41"/>
      <c r="C6" s="68" t="s">
        <v>25</v>
      </c>
      <c r="D6" s="56">
        <v>40164</v>
      </c>
      <c r="E6" s="57" t="s">
        <v>26</v>
      </c>
      <c r="F6" s="58" t="s">
        <v>27</v>
      </c>
      <c r="G6" s="58" t="s">
        <v>22</v>
      </c>
      <c r="H6" s="58">
        <v>12</v>
      </c>
      <c r="I6" s="69">
        <v>2287520</v>
      </c>
      <c r="J6" s="69">
        <v>1683</v>
      </c>
      <c r="K6" s="69">
        <v>4750625</v>
      </c>
      <c r="L6" s="69">
        <v>3189</v>
      </c>
      <c r="M6" s="69">
        <v>10731615</v>
      </c>
      <c r="N6" s="69">
        <v>7242</v>
      </c>
      <c r="O6" s="70">
        <v>8528040</v>
      </c>
      <c r="P6" s="70">
        <v>5716</v>
      </c>
      <c r="Q6" s="60">
        <f t="shared" si="0"/>
        <v>26297800</v>
      </c>
      <c r="R6" s="60">
        <f t="shared" si="0"/>
        <v>17830</v>
      </c>
      <c r="S6" s="61" t="e">
        <f aca="true" t="shared" si="1" ref="S6:S11">IF(Q6&lt;&gt;0,R6/G6,"")</f>
        <v>#VALUE!</v>
      </c>
      <c r="T6" s="61">
        <f aca="true" t="shared" si="2" ref="T6:T11">IF(Q6&lt;&gt;0,Q6/R6,"")</f>
        <v>1474.9186763881098</v>
      </c>
      <c r="U6" s="62">
        <v>42884855</v>
      </c>
      <c r="V6" s="63">
        <f aca="true" t="shared" si="3" ref="V6:V11">IF(U6&lt;&gt;0,-(U6-Q6)/U6,"")</f>
        <v>-0.3867811841732938</v>
      </c>
      <c r="W6" s="71">
        <v>1500836995</v>
      </c>
      <c r="X6" s="71">
        <v>1041811</v>
      </c>
      <c r="Y6" s="50">
        <f aca="true" t="shared" si="4" ref="Y6:Y11">W6/X6</f>
        <v>1440.603905122906</v>
      </c>
    </row>
    <row r="7" spans="1:25" ht="30" customHeight="1">
      <c r="A7" s="40">
        <v>4</v>
      </c>
      <c r="B7" s="41"/>
      <c r="C7" s="68" t="s">
        <v>28</v>
      </c>
      <c r="D7" s="56">
        <v>40227</v>
      </c>
      <c r="E7" s="57" t="s">
        <v>26</v>
      </c>
      <c r="F7" s="58">
        <v>32</v>
      </c>
      <c r="G7" s="58" t="s">
        <v>22</v>
      </c>
      <c r="H7" s="58">
        <v>3</v>
      </c>
      <c r="I7" s="72">
        <v>737440</v>
      </c>
      <c r="J7" s="72">
        <v>688</v>
      </c>
      <c r="K7" s="69">
        <v>2167150</v>
      </c>
      <c r="L7" s="69">
        <v>2076</v>
      </c>
      <c r="M7" s="69">
        <v>5351965</v>
      </c>
      <c r="N7" s="69">
        <v>4830</v>
      </c>
      <c r="O7" s="70">
        <v>3237840</v>
      </c>
      <c r="P7" s="70">
        <v>2898</v>
      </c>
      <c r="Q7" s="60">
        <f t="shared" si="0"/>
        <v>11494395</v>
      </c>
      <c r="R7" s="60">
        <f t="shared" si="0"/>
        <v>10492</v>
      </c>
      <c r="S7" s="61" t="e">
        <f t="shared" si="1"/>
        <v>#VALUE!</v>
      </c>
      <c r="T7" s="61">
        <f t="shared" si="2"/>
        <v>1095.538982081586</v>
      </c>
      <c r="U7" s="62">
        <v>18538120</v>
      </c>
      <c r="V7" s="63">
        <f t="shared" si="3"/>
        <v>-0.3799589710283459</v>
      </c>
      <c r="W7" s="71">
        <v>67400550</v>
      </c>
      <c r="X7" s="71">
        <v>61433</v>
      </c>
      <c r="Y7" s="50">
        <f t="shared" si="4"/>
        <v>1097.139159734996</v>
      </c>
    </row>
    <row r="8" spans="1:25" ht="30" customHeight="1">
      <c r="A8" s="40">
        <v>5</v>
      </c>
      <c r="B8" s="41"/>
      <c r="C8" s="55" t="s">
        <v>29</v>
      </c>
      <c r="D8" s="56">
        <v>40220</v>
      </c>
      <c r="E8" s="57" t="s">
        <v>26</v>
      </c>
      <c r="F8" s="58" t="s">
        <v>30</v>
      </c>
      <c r="G8" s="58" t="s">
        <v>22</v>
      </c>
      <c r="H8" s="58">
        <v>4</v>
      </c>
      <c r="I8" s="72">
        <v>806220</v>
      </c>
      <c r="J8" s="72">
        <v>727</v>
      </c>
      <c r="K8" s="69">
        <v>1967465</v>
      </c>
      <c r="L8" s="69">
        <v>1778</v>
      </c>
      <c r="M8" s="69">
        <v>4056395</v>
      </c>
      <c r="N8" s="69">
        <v>3551</v>
      </c>
      <c r="O8" s="70">
        <v>2046680</v>
      </c>
      <c r="P8" s="70">
        <v>1760</v>
      </c>
      <c r="Q8" s="60">
        <f t="shared" si="0"/>
        <v>8876760</v>
      </c>
      <c r="R8" s="60">
        <f t="shared" si="0"/>
        <v>7816</v>
      </c>
      <c r="S8" s="61" t="e">
        <f t="shared" si="1"/>
        <v>#VALUE!</v>
      </c>
      <c r="T8" s="61">
        <f t="shared" si="2"/>
        <v>1135.7164790174002</v>
      </c>
      <c r="U8" s="62">
        <v>16052530</v>
      </c>
      <c r="V8" s="63">
        <f t="shared" si="3"/>
        <v>-0.44701800899920446</v>
      </c>
      <c r="W8" s="71">
        <v>171243015</v>
      </c>
      <c r="X8" s="71">
        <v>152833</v>
      </c>
      <c r="Y8" s="50">
        <f t="shared" si="4"/>
        <v>1120.4583761360439</v>
      </c>
    </row>
    <row r="9" spans="1:25" ht="30" customHeight="1">
      <c r="A9" s="40">
        <v>6</v>
      </c>
      <c r="B9" s="41"/>
      <c r="C9" s="68" t="s">
        <v>31</v>
      </c>
      <c r="D9" s="56">
        <v>40234</v>
      </c>
      <c r="E9" s="57" t="s">
        <v>32</v>
      </c>
      <c r="F9" s="58">
        <v>24</v>
      </c>
      <c r="G9" s="58" t="s">
        <v>22</v>
      </c>
      <c r="H9" s="58">
        <v>2</v>
      </c>
      <c r="I9" s="72">
        <v>983475</v>
      </c>
      <c r="J9" s="72">
        <v>780</v>
      </c>
      <c r="K9" s="69">
        <v>1726605</v>
      </c>
      <c r="L9" s="69">
        <v>1431</v>
      </c>
      <c r="M9" s="69">
        <v>3587745</v>
      </c>
      <c r="N9" s="69">
        <v>2915</v>
      </c>
      <c r="O9" s="70">
        <v>2261185</v>
      </c>
      <c r="P9" s="70">
        <v>1819</v>
      </c>
      <c r="Q9" s="60">
        <f t="shared" si="0"/>
        <v>8559010</v>
      </c>
      <c r="R9" s="60">
        <f t="shared" si="0"/>
        <v>6945</v>
      </c>
      <c r="S9" s="61" t="e">
        <f t="shared" si="1"/>
        <v>#VALUE!</v>
      </c>
      <c r="T9" s="61">
        <f t="shared" si="2"/>
        <v>1232.3988480921525</v>
      </c>
      <c r="U9" s="62">
        <v>19156290</v>
      </c>
      <c r="V9" s="63">
        <f t="shared" si="3"/>
        <v>-0.553201063462706</v>
      </c>
      <c r="W9" s="71">
        <v>32387195</v>
      </c>
      <c r="X9" s="71">
        <v>27209</v>
      </c>
      <c r="Y9" s="50">
        <f t="shared" si="4"/>
        <v>1190.31184534529</v>
      </c>
    </row>
    <row r="10" spans="1:25" ht="30" customHeight="1">
      <c r="A10" s="40">
        <v>7</v>
      </c>
      <c r="B10" s="41"/>
      <c r="C10" s="55" t="s">
        <v>33</v>
      </c>
      <c r="D10" s="56">
        <v>40227</v>
      </c>
      <c r="E10" s="57" t="s">
        <v>24</v>
      </c>
      <c r="F10" s="58">
        <v>16</v>
      </c>
      <c r="G10" s="58">
        <v>16</v>
      </c>
      <c r="H10" s="58">
        <v>3</v>
      </c>
      <c r="I10" s="67">
        <v>871070</v>
      </c>
      <c r="J10" s="67">
        <v>700</v>
      </c>
      <c r="K10" s="59">
        <v>1946065</v>
      </c>
      <c r="L10" s="59">
        <v>1559</v>
      </c>
      <c r="M10" s="59">
        <v>3337890</v>
      </c>
      <c r="N10" s="59">
        <v>2619</v>
      </c>
      <c r="O10" s="59">
        <v>2129965</v>
      </c>
      <c r="P10" s="59">
        <v>1748</v>
      </c>
      <c r="Q10" s="60">
        <f t="shared" si="0"/>
        <v>8284990</v>
      </c>
      <c r="R10" s="60">
        <f t="shared" si="0"/>
        <v>6626</v>
      </c>
      <c r="S10" s="61">
        <f t="shared" si="1"/>
        <v>414.125</v>
      </c>
      <c r="T10" s="61">
        <f t="shared" si="2"/>
        <v>1250.3757923332328</v>
      </c>
      <c r="U10" s="62">
        <v>12950115</v>
      </c>
      <c r="V10" s="63">
        <f t="shared" si="3"/>
        <v>-0.3602381137155925</v>
      </c>
      <c r="W10" s="48">
        <v>52650100</v>
      </c>
      <c r="X10" s="48">
        <v>43587</v>
      </c>
      <c r="Y10" s="50">
        <f t="shared" si="4"/>
        <v>1207.9312639089637</v>
      </c>
    </row>
    <row r="11" spans="1:25" ht="30" customHeight="1">
      <c r="A11" s="40">
        <v>8</v>
      </c>
      <c r="B11" s="41"/>
      <c r="C11" s="55" t="s">
        <v>34</v>
      </c>
      <c r="D11" s="56">
        <v>40234</v>
      </c>
      <c r="E11" s="57" t="s">
        <v>35</v>
      </c>
      <c r="F11" s="58">
        <v>29</v>
      </c>
      <c r="G11" s="58" t="s">
        <v>22</v>
      </c>
      <c r="H11" s="58">
        <v>2</v>
      </c>
      <c r="I11" s="59"/>
      <c r="J11" s="59"/>
      <c r="K11" s="59"/>
      <c r="L11" s="59"/>
      <c r="M11" s="59"/>
      <c r="N11" s="59"/>
      <c r="O11" s="59"/>
      <c r="P11" s="59"/>
      <c r="Q11" s="60">
        <v>6138440</v>
      </c>
      <c r="R11" s="60">
        <v>5712</v>
      </c>
      <c r="S11" s="61" t="e">
        <f t="shared" si="1"/>
        <v>#VALUE!</v>
      </c>
      <c r="T11" s="61">
        <f t="shared" si="2"/>
        <v>1074.6568627450981</v>
      </c>
      <c r="U11" s="62">
        <v>10192155</v>
      </c>
      <c r="V11" s="63">
        <f t="shared" si="3"/>
        <v>-0.3977289395618493</v>
      </c>
      <c r="W11" s="48">
        <v>19095800</v>
      </c>
      <c r="X11" s="48">
        <v>21159</v>
      </c>
      <c r="Y11" s="50">
        <f t="shared" si="4"/>
        <v>902.4906659104872</v>
      </c>
    </row>
    <row r="12" spans="1:25" ht="30" customHeight="1">
      <c r="A12" s="40">
        <v>9</v>
      </c>
      <c r="B12" s="41"/>
      <c r="C12" s="68" t="s">
        <v>36</v>
      </c>
      <c r="D12" s="56">
        <v>40234</v>
      </c>
      <c r="E12" s="57" t="s">
        <v>21</v>
      </c>
      <c r="F12" s="58">
        <v>12</v>
      </c>
      <c r="G12" s="58" t="s">
        <v>22</v>
      </c>
      <c r="H12" s="58">
        <v>2</v>
      </c>
      <c r="I12" s="59">
        <v>434340</v>
      </c>
      <c r="J12" s="59">
        <v>349</v>
      </c>
      <c r="K12" s="59">
        <v>993740</v>
      </c>
      <c r="L12" s="59">
        <v>764</v>
      </c>
      <c r="M12" s="59">
        <v>1876330</v>
      </c>
      <c r="N12" s="59">
        <v>1461</v>
      </c>
      <c r="O12" s="59">
        <v>1298870</v>
      </c>
      <c r="P12" s="59">
        <v>1018</v>
      </c>
      <c r="Q12" s="60">
        <f>+I12+K12+M12+O12</f>
        <v>4603280</v>
      </c>
      <c r="R12" s="60">
        <f>+J12+L12+N12+P12</f>
        <v>3592</v>
      </c>
      <c r="S12" s="61" t="e">
        <f>IF(Q12&lt;&gt;0,R12/G12,"")</f>
        <v>#VALUE!</v>
      </c>
      <c r="T12" s="61">
        <f>IF(Q12&lt;&gt;0,Q12/R12,"")</f>
        <v>1281.5367483296213</v>
      </c>
      <c r="U12" s="62">
        <v>7703230</v>
      </c>
      <c r="V12" s="63">
        <f>IF(U12&lt;&gt;0,-(U12-Q12)/U12,"")</f>
        <v>-0.40242210085899033</v>
      </c>
      <c r="W12" s="48">
        <v>14428255</v>
      </c>
      <c r="X12" s="48">
        <v>11654</v>
      </c>
      <c r="Y12" s="50">
        <f>W12/X12</f>
        <v>1238.0517418911961</v>
      </c>
    </row>
    <row r="13" spans="1:25" ht="30" customHeight="1">
      <c r="A13" s="40">
        <v>10</v>
      </c>
      <c r="B13" s="41"/>
      <c r="C13" s="68" t="s">
        <v>37</v>
      </c>
      <c r="D13" s="56">
        <v>40220</v>
      </c>
      <c r="E13" s="57" t="s">
        <v>24</v>
      </c>
      <c r="F13" s="58">
        <v>28</v>
      </c>
      <c r="G13" s="58">
        <v>28</v>
      </c>
      <c r="H13" s="58">
        <v>4</v>
      </c>
      <c r="I13" s="67">
        <v>280450</v>
      </c>
      <c r="J13" s="67">
        <v>240</v>
      </c>
      <c r="K13" s="59">
        <v>654550</v>
      </c>
      <c r="L13" s="59">
        <v>561</v>
      </c>
      <c r="M13" s="59">
        <v>1564310</v>
      </c>
      <c r="N13" s="59">
        <v>1342</v>
      </c>
      <c r="O13" s="59">
        <v>756150</v>
      </c>
      <c r="P13" s="59">
        <v>636</v>
      </c>
      <c r="Q13" s="60">
        <f>+I13+K13+M13+O13</f>
        <v>3255460</v>
      </c>
      <c r="R13" s="60">
        <f>+J13+L13+N13+P13</f>
        <v>2779</v>
      </c>
      <c r="S13" s="61">
        <f>IF(Q13&lt;&gt;0,R13/G13,"")</f>
        <v>99.25</v>
      </c>
      <c r="T13" s="61">
        <f>IF(Q13&lt;&gt;0,Q13/R13,"")</f>
        <v>1171.4501619287514</v>
      </c>
      <c r="U13" s="62">
        <v>5936810</v>
      </c>
      <c r="V13" s="63">
        <f>IF(U13&lt;&gt;0,-(U13-Q13)/U13,"")</f>
        <v>-0.4516482757575196</v>
      </c>
      <c r="W13" s="48">
        <v>56809710</v>
      </c>
      <c r="X13" s="48">
        <v>49532</v>
      </c>
      <c r="Y13" s="50">
        <f>W13/X13</f>
        <v>1146.9294597431963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44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196907755</v>
      </c>
      <c r="R15" s="27">
        <f>SUM(R4:R14)</f>
        <v>152013</v>
      </c>
      <c r="S15" s="28">
        <f>R15/G15</f>
        <v>3454.840909090909</v>
      </c>
      <c r="T15" s="49">
        <f>Q15/R15</f>
        <v>1295.3349713511345</v>
      </c>
      <c r="U15" s="39">
        <v>142041375</v>
      </c>
      <c r="V15" s="38">
        <f>IF(U15&lt;&gt;0,-(U15-Q15)/U15,"")</f>
        <v>0.3862704088861432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2010-03-08T15:25:09Z</dcterms:modified>
  <cp:category/>
  <cp:version/>
  <cp:contentType/>
  <cp:contentStatus/>
</cp:coreProperties>
</file>