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7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<sst xmlns="http://schemas.openxmlformats.org/spreadsheetml/2006/main" count="65" uniqueCount="39">
  <si>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</si>
  <si>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</si>
  <si>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</si>
  <si>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</si>
  <si>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</si>
  <si>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</si>
  <si>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</si>
  <si>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</si>
  <si>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</si>
  <si>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</si>
  <si>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</si>
  <si>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</si>
  <si>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</si>
  <si>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</si>
  <si>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</si>
  <si>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</si>
  <si>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</si>
  <si>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</si>
  <si>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</si>
  <si>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</si>
  <si>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</si>
  <si>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Clash of the Titans</t>
  </si>
  <si>
    <t>InterCom</t>
  </si>
  <si>
    <t>17+1+21+1</t>
  </si>
  <si>
    <t>n/a</t>
  </si>
  <si>
    <t>How To Train Your Dragon</t>
  </si>
  <si>
    <t>UIP</t>
  </si>
  <si>
    <t>27+1+16+3</t>
  </si>
  <si>
    <t>Brooklyn's Finest</t>
  </si>
  <si>
    <t>Palace Pictures</t>
  </si>
  <si>
    <t>The Bounty Hunter</t>
  </si>
  <si>
    <t>Date Night</t>
  </si>
  <si>
    <t>When In Rome</t>
  </si>
  <si>
    <t>Forum Hungary</t>
  </si>
  <si>
    <t>Avatar</t>
  </si>
  <si>
    <t>31+17+2+1</t>
  </si>
  <si>
    <t>Alice in Wonderland</t>
  </si>
  <si>
    <t>Dear John</t>
  </si>
  <si>
    <t>The Men Who Stare at Goats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</si>
</sst>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5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022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982825" y="447675"/>
          <a:ext cx="28575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22-25 APRIL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U1">
      <selection activeCell="X1" sqref="X1:Y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9.421875" style="0" customWidth="1"/>
    <col min="4" max="4" width="12.57421875" style="0" customWidth="1"/>
    <col min="5" max="5" width="17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00390625" style="0" customWidth="1"/>
    <col min="24" max="24" width="13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71" t="s">
        <v>3</v>
      </c>
      <c r="G2" s="71" t="s">
        <v>4</v>
      </c>
      <c r="H2" s="71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72"/>
      <c r="G3" s="72"/>
      <c r="H3" s="7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40283</v>
      </c>
      <c r="E4" s="58" t="s">
        <v>22</v>
      </c>
      <c r="F4" s="59" t="s">
        <v>23</v>
      </c>
      <c r="G4" s="59" t="s">
        <v>24</v>
      </c>
      <c r="H4" s="59">
        <v>2</v>
      </c>
      <c r="I4" s="60">
        <v>4177605</v>
      </c>
      <c r="J4" s="60">
        <v>2963</v>
      </c>
      <c r="K4" s="60">
        <v>6814460</v>
      </c>
      <c r="L4" s="60">
        <v>4863</v>
      </c>
      <c r="M4" s="60">
        <v>14289575</v>
      </c>
      <c r="N4" s="60">
        <v>10181</v>
      </c>
      <c r="O4" s="60">
        <v>8007735</v>
      </c>
      <c r="P4" s="60">
        <v>5663</v>
      </c>
      <c r="Q4" s="61">
        <f aca="true" t="shared" si="0" ref="Q4:R13">+I4+K4+M4+O4</f>
        <v>33289375</v>
      </c>
      <c r="R4" s="61">
        <f t="shared" si="0"/>
        <v>23670</v>
      </c>
      <c r="S4" s="62" t="e">
        <f>IF(Q4&lt;&gt;0,R4/G4,"")</f>
        <v>#VALUE!</v>
      </c>
      <c r="T4" s="62">
        <f>IF(Q4&lt;&gt;0,Q4/R4,"")</f>
        <v>1406.3952260245037</v>
      </c>
      <c r="U4" s="63">
        <v>81268440</v>
      </c>
      <c r="V4" s="64">
        <f>IF(U4&lt;&gt;0,-(U4-Q4)/U4,"")</f>
        <v>-0.5903775807681308</v>
      </c>
      <c r="W4" s="65">
        <v>132259580</v>
      </c>
      <c r="X4" s="65">
        <v>94226</v>
      </c>
      <c r="Y4" s="50">
        <f>W4/X4</f>
        <v>1403.6420945386624</v>
      </c>
    </row>
    <row r="5" spans="1:25" ht="30" customHeight="1">
      <c r="A5" s="40">
        <v>2</v>
      </c>
      <c r="B5" s="41"/>
      <c r="C5" s="56" t="s">
        <v>25</v>
      </c>
      <c r="D5" s="57">
        <v>40262</v>
      </c>
      <c r="E5" s="58" t="s">
        <v>26</v>
      </c>
      <c r="F5" s="59" t="s">
        <v>27</v>
      </c>
      <c r="G5" s="59">
        <v>47</v>
      </c>
      <c r="H5" s="59">
        <v>5</v>
      </c>
      <c r="I5" s="66">
        <v>821225</v>
      </c>
      <c r="J5" s="66">
        <v>692</v>
      </c>
      <c r="K5" s="67">
        <v>3413505</v>
      </c>
      <c r="L5" s="67">
        <v>2665</v>
      </c>
      <c r="M5" s="67">
        <v>4110160</v>
      </c>
      <c r="N5" s="67">
        <v>3177</v>
      </c>
      <c r="O5" s="67">
        <v>3251105</v>
      </c>
      <c r="P5" s="67">
        <v>2511</v>
      </c>
      <c r="Q5" s="61">
        <f t="shared" si="0"/>
        <v>11595995</v>
      </c>
      <c r="R5" s="61">
        <f t="shared" si="0"/>
        <v>9045</v>
      </c>
      <c r="S5" s="62">
        <f>IF(Q5&lt;&gt;0,R5/G5,"")</f>
        <v>192.4468085106383</v>
      </c>
      <c r="T5" s="62">
        <f>IF(Q5&lt;&gt;0,Q5/R5,"")</f>
        <v>1282.0337202874516</v>
      </c>
      <c r="U5" s="63">
        <v>14259685</v>
      </c>
      <c r="V5" s="64">
        <f>IF(U5&lt;&gt;0,-(U5-Q5)/U5,"")</f>
        <v>-0.18679865649206137</v>
      </c>
      <c r="W5" s="48">
        <v>172849875</v>
      </c>
      <c r="X5" s="48">
        <v>132897</v>
      </c>
      <c r="Y5" s="50">
        <f>W5/X5</f>
        <v>1300.630375403508</v>
      </c>
    </row>
    <row r="6" spans="1:25" ht="30" customHeight="1">
      <c r="A6" s="40">
        <v>3</v>
      </c>
      <c r="B6" s="41"/>
      <c r="C6" s="56" t="s">
        <v>28</v>
      </c>
      <c r="D6" s="57">
        <v>40290</v>
      </c>
      <c r="E6" s="58" t="s">
        <v>29</v>
      </c>
      <c r="F6" s="59">
        <v>20</v>
      </c>
      <c r="G6" s="59" t="s">
        <v>24</v>
      </c>
      <c r="H6" s="59">
        <v>1</v>
      </c>
      <c r="I6" s="68">
        <v>1396130</v>
      </c>
      <c r="J6" s="68">
        <v>1114</v>
      </c>
      <c r="K6" s="68">
        <v>4608715</v>
      </c>
      <c r="L6" s="68">
        <v>3413</v>
      </c>
      <c r="M6" s="68">
        <v>2770725</v>
      </c>
      <c r="N6" s="68">
        <v>2184</v>
      </c>
      <c r="O6" s="68">
        <v>1608560</v>
      </c>
      <c r="P6" s="68">
        <v>1316</v>
      </c>
      <c r="Q6" s="61">
        <f t="shared" si="0"/>
        <v>10384130</v>
      </c>
      <c r="R6" s="61">
        <f t="shared" si="0"/>
        <v>8027</v>
      </c>
      <c r="S6" s="62" t="e">
        <f>IF(Q6&lt;&gt;0,R6/G6,"")</f>
        <v>#VALUE!</v>
      </c>
      <c r="T6" s="62">
        <f>IF(Q6&lt;&gt;0,Q6/R6,"")</f>
        <v>1293.650180640339</v>
      </c>
      <c r="U6" s="63">
        <v>0</v>
      </c>
      <c r="V6" s="64">
        <f>IF(U6&lt;&gt;0,-(U6-Q6)/U6,"")</f>
      </c>
      <c r="W6" s="48">
        <v>10384130</v>
      </c>
      <c r="X6" s="48">
        <v>8027</v>
      </c>
      <c r="Y6" s="50">
        <f>W6/X6</f>
        <v>1293.650180640339</v>
      </c>
    </row>
    <row r="7" spans="1:25" ht="30" customHeight="1">
      <c r="A7" s="40">
        <v>4</v>
      </c>
      <c r="B7" s="41"/>
      <c r="C7" s="69" t="s">
        <v>30</v>
      </c>
      <c r="D7" s="57">
        <v>40269</v>
      </c>
      <c r="E7" s="58" t="s">
        <v>22</v>
      </c>
      <c r="F7" s="59">
        <v>28</v>
      </c>
      <c r="G7" s="59" t="s">
        <v>24</v>
      </c>
      <c r="H7" s="59">
        <v>4</v>
      </c>
      <c r="I7" s="70">
        <v>836135</v>
      </c>
      <c r="J7" s="70">
        <v>806</v>
      </c>
      <c r="K7" s="60">
        <v>3880615</v>
      </c>
      <c r="L7" s="60">
        <v>3008</v>
      </c>
      <c r="M7" s="60">
        <v>3420180</v>
      </c>
      <c r="N7" s="60">
        <v>2888</v>
      </c>
      <c r="O7" s="60">
        <v>1376930</v>
      </c>
      <c r="P7" s="60">
        <v>1156</v>
      </c>
      <c r="Q7" s="61">
        <f t="shared" si="0"/>
        <v>9513860</v>
      </c>
      <c r="R7" s="61">
        <f t="shared" si="0"/>
        <v>7858</v>
      </c>
      <c r="S7" s="62" t="e">
        <f aca="true" t="shared" si="1" ref="S7:S13">IF(Q7&lt;&gt;0,R7/G7,"")</f>
        <v>#VALUE!</v>
      </c>
      <c r="T7" s="62">
        <f aca="true" t="shared" si="2" ref="T7:T13">IF(Q7&lt;&gt;0,Q7/R7,"")</f>
        <v>1210.7228302367014</v>
      </c>
      <c r="U7" s="63">
        <v>13280285</v>
      </c>
      <c r="V7" s="64">
        <f aca="true" t="shared" si="3" ref="V7:V13">IF(U7&lt;&gt;0,-(U7-Q7)/U7,"")</f>
        <v>-0.28361025384620886</v>
      </c>
      <c r="W7" s="65">
        <v>125374345</v>
      </c>
      <c r="X7" s="65">
        <v>109662</v>
      </c>
      <c r="Y7" s="50">
        <f aca="true" t="shared" si="4" ref="Y7:Y13">W7/X7</f>
        <v>1143.2797596250296</v>
      </c>
    </row>
    <row r="8" spans="1:25" ht="30" customHeight="1">
      <c r="A8" s="40">
        <v>5</v>
      </c>
      <c r="B8" s="41"/>
      <c r="C8" s="56" t="s">
        <v>31</v>
      </c>
      <c r="D8" s="57">
        <v>40276</v>
      </c>
      <c r="E8" s="58" t="s">
        <v>22</v>
      </c>
      <c r="F8" s="59">
        <v>28</v>
      </c>
      <c r="G8" s="59" t="s">
        <v>24</v>
      </c>
      <c r="H8" s="59">
        <v>3</v>
      </c>
      <c r="I8" s="70">
        <v>753705</v>
      </c>
      <c r="J8" s="70">
        <v>708</v>
      </c>
      <c r="K8" s="60">
        <v>3862480</v>
      </c>
      <c r="L8" s="60">
        <v>2971</v>
      </c>
      <c r="M8" s="60">
        <v>2941765</v>
      </c>
      <c r="N8" s="60">
        <v>2492</v>
      </c>
      <c r="O8" s="60">
        <v>1364075</v>
      </c>
      <c r="P8" s="60">
        <v>1152</v>
      </c>
      <c r="Q8" s="61">
        <f t="shared" si="0"/>
        <v>8922025</v>
      </c>
      <c r="R8" s="61">
        <f t="shared" si="0"/>
        <v>7323</v>
      </c>
      <c r="S8" s="62" t="e">
        <f t="shared" si="1"/>
        <v>#VALUE!</v>
      </c>
      <c r="T8" s="62">
        <f t="shared" si="2"/>
        <v>1218.3565478628977</v>
      </c>
      <c r="U8" s="63">
        <v>11118720</v>
      </c>
      <c r="V8" s="64">
        <f t="shared" si="3"/>
        <v>-0.19756725594313015</v>
      </c>
      <c r="W8" s="65">
        <v>44526420</v>
      </c>
      <c r="X8" s="65">
        <v>38376</v>
      </c>
      <c r="Y8" s="50">
        <f t="shared" si="4"/>
        <v>1160.267354596623</v>
      </c>
    </row>
    <row r="9" spans="1:25" ht="30" customHeight="1">
      <c r="A9" s="40">
        <v>6</v>
      </c>
      <c r="B9" s="41"/>
      <c r="C9" s="56" t="s">
        <v>32</v>
      </c>
      <c r="D9" s="57">
        <v>40290</v>
      </c>
      <c r="E9" s="58" t="s">
        <v>33</v>
      </c>
      <c r="F9" s="59">
        <v>13</v>
      </c>
      <c r="G9" s="59" t="s">
        <v>24</v>
      </c>
      <c r="H9" s="59">
        <v>1</v>
      </c>
      <c r="I9" s="67">
        <v>1046050</v>
      </c>
      <c r="J9" s="67">
        <v>873</v>
      </c>
      <c r="K9" s="67">
        <v>3367230</v>
      </c>
      <c r="L9" s="67">
        <v>2543</v>
      </c>
      <c r="M9" s="67">
        <v>2700265</v>
      </c>
      <c r="N9" s="67">
        <v>2248</v>
      </c>
      <c r="O9" s="67">
        <v>1453890</v>
      </c>
      <c r="P9" s="67">
        <v>1193</v>
      </c>
      <c r="Q9" s="61">
        <f t="shared" si="0"/>
        <v>8567435</v>
      </c>
      <c r="R9" s="61">
        <f t="shared" si="0"/>
        <v>6857</v>
      </c>
      <c r="S9" s="62" t="e">
        <f t="shared" si="1"/>
        <v>#VALUE!</v>
      </c>
      <c r="T9" s="62">
        <f t="shared" si="2"/>
        <v>1249.44363424238</v>
      </c>
      <c r="U9" s="63">
        <v>0</v>
      </c>
      <c r="V9" s="64">
        <f t="shared" si="3"/>
      </c>
      <c r="W9" s="48">
        <v>8567435</v>
      </c>
      <c r="X9" s="48">
        <v>6857</v>
      </c>
      <c r="Y9" s="50">
        <f t="shared" si="4"/>
        <v>1249.44363424238</v>
      </c>
    </row>
    <row r="10" spans="1:25" ht="30" customHeight="1">
      <c r="A10" s="40">
        <v>7</v>
      </c>
      <c r="B10" s="41"/>
      <c r="C10" s="69" t="s">
        <v>34</v>
      </c>
      <c r="D10" s="57">
        <v>40164</v>
      </c>
      <c r="E10" s="58" t="s">
        <v>22</v>
      </c>
      <c r="F10" s="59" t="s">
        <v>35</v>
      </c>
      <c r="G10" s="59" t="s">
        <v>24</v>
      </c>
      <c r="H10" s="59">
        <v>19</v>
      </c>
      <c r="I10" s="60">
        <v>643060</v>
      </c>
      <c r="J10" s="60">
        <v>384</v>
      </c>
      <c r="K10" s="60">
        <v>2476670</v>
      </c>
      <c r="L10" s="60">
        <v>1613</v>
      </c>
      <c r="M10" s="60">
        <v>1894300</v>
      </c>
      <c r="N10" s="60">
        <v>1168</v>
      </c>
      <c r="O10" s="60">
        <v>1117650</v>
      </c>
      <c r="P10" s="60">
        <v>667</v>
      </c>
      <c r="Q10" s="61">
        <f t="shared" si="0"/>
        <v>6131680</v>
      </c>
      <c r="R10" s="61">
        <f t="shared" si="0"/>
        <v>3832</v>
      </c>
      <c r="S10" s="62" t="e">
        <f t="shared" si="1"/>
        <v>#VALUE!</v>
      </c>
      <c r="T10" s="62">
        <f t="shared" si="2"/>
        <v>1600.1252609603341</v>
      </c>
      <c r="U10" s="63">
        <v>6769630</v>
      </c>
      <c r="V10" s="64">
        <f t="shared" si="3"/>
        <v>-0.09423705579182319</v>
      </c>
      <c r="W10" s="65">
        <v>1632721000</v>
      </c>
      <c r="X10" s="65">
        <v>1127059</v>
      </c>
      <c r="Y10" s="50">
        <f t="shared" si="4"/>
        <v>1448.6561927991347</v>
      </c>
    </row>
    <row r="11" spans="1:25" ht="30" customHeight="1">
      <c r="A11" s="40">
        <v>8</v>
      </c>
      <c r="B11" s="41"/>
      <c r="C11" s="56" t="s">
        <v>36</v>
      </c>
      <c r="D11" s="57">
        <v>40241</v>
      </c>
      <c r="E11" s="58" t="s">
        <v>33</v>
      </c>
      <c r="F11" s="59">
        <v>46</v>
      </c>
      <c r="G11" s="59" t="s">
        <v>24</v>
      </c>
      <c r="H11" s="59">
        <v>8</v>
      </c>
      <c r="I11" s="67">
        <v>306350</v>
      </c>
      <c r="J11" s="67">
        <v>231</v>
      </c>
      <c r="K11" s="67">
        <v>1406590</v>
      </c>
      <c r="L11" s="67">
        <v>994</v>
      </c>
      <c r="M11" s="67">
        <v>1215220</v>
      </c>
      <c r="N11" s="67">
        <v>860</v>
      </c>
      <c r="O11" s="67">
        <v>938990</v>
      </c>
      <c r="P11" s="67">
        <v>671</v>
      </c>
      <c r="Q11" s="61">
        <f t="shared" si="0"/>
        <v>3867150</v>
      </c>
      <c r="R11" s="61">
        <f t="shared" si="0"/>
        <v>2756</v>
      </c>
      <c r="S11" s="62" t="e">
        <f t="shared" si="1"/>
        <v>#VALUE!</v>
      </c>
      <c r="T11" s="62">
        <f t="shared" si="2"/>
        <v>1403.1748911465893</v>
      </c>
      <c r="U11" s="63">
        <v>5920525</v>
      </c>
      <c r="V11" s="64">
        <f t="shared" si="3"/>
        <v>-0.3468231280165188</v>
      </c>
      <c r="W11" s="48">
        <v>336813360</v>
      </c>
      <c r="X11" s="48">
        <v>244440</v>
      </c>
      <c r="Y11" s="50">
        <f t="shared" si="4"/>
        <v>1377.8978890525282</v>
      </c>
    </row>
    <row r="12" spans="1:25" ht="30" customHeight="1">
      <c r="A12" s="40">
        <v>9</v>
      </c>
      <c r="B12" s="41"/>
      <c r="C12" s="69" t="s">
        <v>37</v>
      </c>
      <c r="D12" s="57">
        <v>40276</v>
      </c>
      <c r="E12" s="58" t="s">
        <v>29</v>
      </c>
      <c r="F12" s="59">
        <v>20</v>
      </c>
      <c r="G12" s="59" t="s">
        <v>24</v>
      </c>
      <c r="H12" s="59">
        <v>3</v>
      </c>
      <c r="I12" s="68">
        <v>378130</v>
      </c>
      <c r="J12" s="68">
        <v>340</v>
      </c>
      <c r="K12" s="68">
        <v>1776550</v>
      </c>
      <c r="L12" s="68">
        <v>1359</v>
      </c>
      <c r="M12" s="68">
        <v>807660</v>
      </c>
      <c r="N12" s="68">
        <v>667</v>
      </c>
      <c r="O12" s="68">
        <v>335755</v>
      </c>
      <c r="P12" s="68">
        <v>312</v>
      </c>
      <c r="Q12" s="61">
        <f t="shared" si="0"/>
        <v>3298095</v>
      </c>
      <c r="R12" s="61">
        <f t="shared" si="0"/>
        <v>2678</v>
      </c>
      <c r="S12" s="62" t="e">
        <f t="shared" si="1"/>
        <v>#VALUE!</v>
      </c>
      <c r="T12" s="62">
        <f t="shared" si="2"/>
        <v>1231.5515309932787</v>
      </c>
      <c r="U12" s="63">
        <v>4142430</v>
      </c>
      <c r="V12" s="64">
        <f t="shared" si="3"/>
        <v>-0.20382601516501184</v>
      </c>
      <c r="W12" s="51">
        <v>16387780</v>
      </c>
      <c r="X12" s="51">
        <v>14512</v>
      </c>
      <c r="Y12" s="50">
        <f t="shared" si="4"/>
        <v>1129.2571664829106</v>
      </c>
    </row>
    <row r="13" spans="1:25" ht="30" customHeight="1">
      <c r="A13" s="40">
        <v>10</v>
      </c>
      <c r="B13" s="41"/>
      <c r="C13" s="56" t="s">
        <v>38</v>
      </c>
      <c r="D13" s="57">
        <v>40262</v>
      </c>
      <c r="E13" s="58" t="s">
        <v>33</v>
      </c>
      <c r="F13" s="59">
        <v>12</v>
      </c>
      <c r="G13" s="59" t="s">
        <v>24</v>
      </c>
      <c r="H13" s="59">
        <v>5</v>
      </c>
      <c r="I13" s="67">
        <v>202720</v>
      </c>
      <c r="J13" s="67">
        <v>168</v>
      </c>
      <c r="K13" s="67">
        <v>832630</v>
      </c>
      <c r="L13" s="67">
        <v>618</v>
      </c>
      <c r="M13" s="67">
        <v>734610</v>
      </c>
      <c r="N13" s="67">
        <v>583</v>
      </c>
      <c r="O13" s="67">
        <v>337960</v>
      </c>
      <c r="P13" s="67">
        <v>264</v>
      </c>
      <c r="Q13" s="61">
        <f t="shared" si="0"/>
        <v>2107920</v>
      </c>
      <c r="R13" s="61">
        <f t="shared" si="0"/>
        <v>1633</v>
      </c>
      <c r="S13" s="62" t="e">
        <f t="shared" si="1"/>
        <v>#VALUE!</v>
      </c>
      <c r="T13" s="62">
        <f t="shared" si="2"/>
        <v>1290.826699326393</v>
      </c>
      <c r="U13" s="63">
        <v>2914170</v>
      </c>
      <c r="V13" s="64">
        <f t="shared" si="3"/>
        <v>-0.27666539700841064</v>
      </c>
      <c r="W13" s="48">
        <v>35254340</v>
      </c>
      <c r="X13" s="48">
        <v>29720</v>
      </c>
      <c r="Y13" s="50">
        <f t="shared" si="4"/>
        <v>1186.2160161507402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47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97677665</v>
      </c>
      <c r="R15" s="27">
        <f>SUM(R4:R14)</f>
        <v>73679</v>
      </c>
      <c r="S15" s="28">
        <f>R15/G15</f>
        <v>1567.6382978723404</v>
      </c>
      <c r="T15" s="49">
        <f>Q15/R15</f>
        <v>1325.719200857775</v>
      </c>
      <c r="U15" s="39">
        <v>145532915</v>
      </c>
      <c r="V15" s="38">
        <f>IF(U15&lt;&gt;0,-(U15-Q15)/U15,"")</f>
        <v>-0.32882767448174866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2010-04-26T13:12:46Z</dcterms:modified>
  <cp:category/>
  <cp:version/>
  <cp:contentType/>
  <cp:contentStatus/>
</cp:coreProperties>
</file>