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2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<sst xmlns="http://schemas.openxmlformats.org/spreadsheetml/2006/main" count="64" uniqueCount="42">
  <si>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</si>
  <si>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</si>
  <si>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</si>
  <si>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</si>
  <si>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</si>
  <si>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</si>
  <si>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</si>
  <si>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</si>
  <si>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</si>
  <si>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</si>
  <si>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</si>
  <si>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</si>
  <si>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</si>
  <si>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</si>
  <si>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</si>
  <si>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</si>
  <si>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</si>
  <si>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</si>
  <si>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</si>
  <si>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</si>
  <si>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</si>
  <si>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Sex and the City 2</t>
  </si>
  <si>
    <t>InterCom</t>
  </si>
  <si>
    <t>n/a</t>
  </si>
  <si>
    <t>Prince of Persia: The Sands of Time</t>
  </si>
  <si>
    <t>Forum Hungary</t>
  </si>
  <si>
    <t>Nanny McPhee and the Big Bang</t>
  </si>
  <si>
    <t>UIP</t>
  </si>
  <si>
    <t>24+1</t>
  </si>
  <si>
    <t>She's Out of My League</t>
  </si>
  <si>
    <t>20+1</t>
  </si>
  <si>
    <t>Robin Hood</t>
  </si>
  <si>
    <t>How To Train Your Dragon</t>
  </si>
  <si>
    <t>27+1+16+3</t>
  </si>
  <si>
    <t>StreetDance 3D</t>
  </si>
  <si>
    <t>Budapest Film</t>
  </si>
  <si>
    <t>Iron Man 2</t>
  </si>
  <si>
    <t>31+1</t>
  </si>
  <si>
    <t>Clash of the Titans</t>
  </si>
  <si>
    <t>17+1+21+1</t>
  </si>
  <si>
    <t>Avatar</t>
  </si>
  <si>
    <t>31+17+2+1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</si>
</sst>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€-2]\ #\ ##,000_);[Red]\([$€-2]\ #\ ##,000\)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11"/>
      <color indexed="8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15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191" fontId="14" fillId="25" borderId="26" xfId="57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40" applyNumberFormat="1" applyFont="1" applyFill="1" applyBorder="1" applyAlignment="1">
      <alignment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40" fillId="25" borderId="26" xfId="0" applyNumberFormat="1" applyFont="1" applyFill="1" applyBorder="1" applyAlignment="1">
      <alignment horizontal="right"/>
    </xf>
    <xf numFmtId="188" fontId="4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3546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9162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27-30 MAY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0" zoomScaleNormal="60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9.421875" style="0" customWidth="1"/>
    <col min="4" max="4" width="13.28125" style="0" customWidth="1"/>
    <col min="5" max="5" width="18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3.57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3.00390625" style="0" customWidth="1"/>
    <col min="15" max="15" width="13.0039062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3" t="s">
        <v>3</v>
      </c>
      <c r="G2" s="83" t="s">
        <v>4</v>
      </c>
      <c r="H2" s="83" t="s">
        <v>5</v>
      </c>
      <c r="I2" s="71" t="s">
        <v>18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/>
      <c r="U2" s="71" t="s">
        <v>10</v>
      </c>
      <c r="V2" s="71"/>
      <c r="W2" s="71" t="s">
        <v>11</v>
      </c>
      <c r="X2" s="71"/>
      <c r="Y2" s="74"/>
    </row>
    <row r="3" spans="1:25" ht="30" customHeight="1">
      <c r="A3" s="13"/>
      <c r="B3" s="14"/>
      <c r="C3" s="79"/>
      <c r="D3" s="81"/>
      <c r="E3" s="82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15" t="s">
        <v>13</v>
      </c>
      <c r="O3" s="15" t="s">
        <v>12</v>
      </c>
      <c r="P3" s="15" t="s">
        <v>13</v>
      </c>
      <c r="Q3" s="60" t="s">
        <v>12</v>
      </c>
      <c r="R3" s="60" t="s">
        <v>13</v>
      </c>
      <c r="S3" s="59" t="s">
        <v>14</v>
      </c>
      <c r="T3" s="59" t="s">
        <v>15</v>
      </c>
      <c r="U3" s="68" t="s">
        <v>12</v>
      </c>
      <c r="V3" s="69" t="s">
        <v>16</v>
      </c>
      <c r="W3" s="15" t="s">
        <v>12</v>
      </c>
      <c r="X3" s="15" t="s">
        <v>13</v>
      </c>
      <c r="Y3" s="59" t="s">
        <v>15</v>
      </c>
    </row>
    <row r="4" spans="1:25" ht="30" customHeight="1">
      <c r="A4" s="40">
        <v>1</v>
      </c>
      <c r="B4" s="51"/>
      <c r="C4" s="52" t="s">
        <v>21</v>
      </c>
      <c r="D4" s="53">
        <v>40325</v>
      </c>
      <c r="E4" s="54" t="s">
        <v>22</v>
      </c>
      <c r="F4" s="55">
        <v>35</v>
      </c>
      <c r="G4" s="55" t="s">
        <v>23</v>
      </c>
      <c r="H4" s="55">
        <v>1</v>
      </c>
      <c r="I4" s="65">
        <v>21852340</v>
      </c>
      <c r="J4" s="65">
        <v>18901</v>
      </c>
      <c r="K4" s="65">
        <v>18629000</v>
      </c>
      <c r="L4" s="65">
        <v>16075</v>
      </c>
      <c r="M4" s="65">
        <v>23299775</v>
      </c>
      <c r="N4" s="65">
        <v>19903</v>
      </c>
      <c r="O4" s="65">
        <v>16861475</v>
      </c>
      <c r="P4" s="65">
        <v>14264</v>
      </c>
      <c r="Q4" s="56">
        <f>+I4+K4+M4+O4</f>
        <v>80642590</v>
      </c>
      <c r="R4" s="56">
        <f>+J4+L4+N4+P4</f>
        <v>69143</v>
      </c>
      <c r="S4" s="57" t="e">
        <f aca="true" t="shared" si="0" ref="S4:S13">IF(Q4&lt;&gt;0,R4/G4,"")</f>
        <v>#VALUE!</v>
      </c>
      <c r="T4" s="57">
        <f aca="true" t="shared" si="1" ref="T4:T13">IF(Q4&lt;&gt;0,Q4/R4,"")</f>
        <v>1166.3160406693376</v>
      </c>
      <c r="U4" s="70">
        <v>0</v>
      </c>
      <c r="V4" s="58">
        <f aca="true" t="shared" si="2" ref="V4:V13">IF(U4&lt;&gt;0,-(U4-Q4)/U4,"")</f>
      </c>
      <c r="W4" s="66">
        <v>80642590</v>
      </c>
      <c r="X4" s="66">
        <v>69143</v>
      </c>
      <c r="Y4" s="45">
        <f aca="true" t="shared" si="3" ref="Y4:Y13">W4/X4</f>
        <v>1166.3160406693376</v>
      </c>
    </row>
    <row r="5" spans="1:25" ht="30" customHeight="1">
      <c r="A5" s="40">
        <v>2</v>
      </c>
      <c r="B5" s="41"/>
      <c r="C5" s="52" t="s">
        <v>24</v>
      </c>
      <c r="D5" s="53">
        <v>40318</v>
      </c>
      <c r="E5" s="54" t="s">
        <v>25</v>
      </c>
      <c r="F5" s="55">
        <v>41</v>
      </c>
      <c r="G5" s="55" t="s">
        <v>23</v>
      </c>
      <c r="H5" s="55">
        <v>2</v>
      </c>
      <c r="I5" s="61">
        <v>4095775</v>
      </c>
      <c r="J5" s="61">
        <v>3679</v>
      </c>
      <c r="K5" s="61">
        <v>7422290</v>
      </c>
      <c r="L5" s="61">
        <v>6742</v>
      </c>
      <c r="M5" s="61">
        <v>14615035</v>
      </c>
      <c r="N5" s="61">
        <v>12798</v>
      </c>
      <c r="O5" s="61">
        <v>13228300</v>
      </c>
      <c r="P5" s="61">
        <v>11551</v>
      </c>
      <c r="Q5" s="56">
        <f aca="true" t="shared" si="4" ref="Q5:R8">+I5+K5+M5+O5</f>
        <v>39361400</v>
      </c>
      <c r="R5" s="56">
        <f t="shared" si="4"/>
        <v>34770</v>
      </c>
      <c r="S5" s="57" t="e">
        <f t="shared" si="0"/>
        <v>#VALUE!</v>
      </c>
      <c r="T5" s="57">
        <f t="shared" si="1"/>
        <v>1132.0506183491516</v>
      </c>
      <c r="U5" s="67">
        <v>63086389</v>
      </c>
      <c r="V5" s="58">
        <f t="shared" si="2"/>
        <v>-0.3760714375330628</v>
      </c>
      <c r="W5" s="43">
        <v>126905109</v>
      </c>
      <c r="X5" s="43">
        <v>112695</v>
      </c>
      <c r="Y5" s="45">
        <f t="shared" si="3"/>
        <v>1126.0935179023027</v>
      </c>
    </row>
    <row r="6" spans="1:25" ht="30" customHeight="1">
      <c r="A6" s="40">
        <v>3</v>
      </c>
      <c r="B6" s="51"/>
      <c r="C6" s="62" t="s">
        <v>26</v>
      </c>
      <c r="D6" s="53">
        <v>40325</v>
      </c>
      <c r="E6" s="54" t="s">
        <v>27</v>
      </c>
      <c r="F6" s="55" t="s">
        <v>28</v>
      </c>
      <c r="G6" s="55">
        <v>25</v>
      </c>
      <c r="H6" s="55">
        <v>1</v>
      </c>
      <c r="I6" s="63">
        <v>478515</v>
      </c>
      <c r="J6" s="63">
        <v>456</v>
      </c>
      <c r="K6" s="61">
        <v>1108145</v>
      </c>
      <c r="L6" s="61">
        <v>1126</v>
      </c>
      <c r="M6" s="61">
        <v>4018730</v>
      </c>
      <c r="N6" s="61">
        <v>3788</v>
      </c>
      <c r="O6" s="61">
        <v>7402095</v>
      </c>
      <c r="P6" s="61">
        <v>6939</v>
      </c>
      <c r="Q6" s="56">
        <f t="shared" si="4"/>
        <v>13007485</v>
      </c>
      <c r="R6" s="56">
        <f t="shared" si="4"/>
        <v>12309</v>
      </c>
      <c r="S6" s="57">
        <f t="shared" si="0"/>
        <v>492.36</v>
      </c>
      <c r="T6" s="57">
        <f t="shared" si="1"/>
        <v>1056.7458770005687</v>
      </c>
      <c r="U6" s="70">
        <v>0</v>
      </c>
      <c r="V6" s="58">
        <f t="shared" si="2"/>
      </c>
      <c r="W6" s="43">
        <v>15210405</v>
      </c>
      <c r="X6" s="43">
        <v>14340</v>
      </c>
      <c r="Y6" s="45">
        <f t="shared" si="3"/>
        <v>1060.69769874477</v>
      </c>
    </row>
    <row r="7" spans="1:25" ht="30" customHeight="1">
      <c r="A7" s="40">
        <v>4</v>
      </c>
      <c r="B7" s="51"/>
      <c r="C7" s="52" t="s">
        <v>29</v>
      </c>
      <c r="D7" s="53">
        <v>40318</v>
      </c>
      <c r="E7" s="54" t="s">
        <v>27</v>
      </c>
      <c r="F7" s="55" t="s">
        <v>30</v>
      </c>
      <c r="G7" s="55">
        <v>21</v>
      </c>
      <c r="H7" s="55">
        <v>2</v>
      </c>
      <c r="I7" s="63">
        <v>1061170</v>
      </c>
      <c r="J7" s="63">
        <v>890</v>
      </c>
      <c r="K7" s="61">
        <v>1979620</v>
      </c>
      <c r="L7" s="61">
        <v>1747</v>
      </c>
      <c r="M7" s="61">
        <v>3434310</v>
      </c>
      <c r="N7" s="61">
        <v>2890</v>
      </c>
      <c r="O7" s="61">
        <v>3221245</v>
      </c>
      <c r="P7" s="61">
        <v>2693</v>
      </c>
      <c r="Q7" s="56">
        <f t="shared" si="4"/>
        <v>9696345</v>
      </c>
      <c r="R7" s="56">
        <f t="shared" si="4"/>
        <v>8220</v>
      </c>
      <c r="S7" s="57">
        <f t="shared" si="0"/>
        <v>391.42857142857144</v>
      </c>
      <c r="T7" s="57">
        <f t="shared" si="1"/>
        <v>1179.60401459854</v>
      </c>
      <c r="U7" s="67">
        <v>15599970</v>
      </c>
      <c r="V7" s="58">
        <f t="shared" si="2"/>
        <v>-0.37843822776582264</v>
      </c>
      <c r="W7" s="43">
        <v>31982105</v>
      </c>
      <c r="X7" s="43">
        <v>27548</v>
      </c>
      <c r="Y7" s="45">
        <f t="shared" si="3"/>
        <v>1160.9592347901844</v>
      </c>
    </row>
    <row r="8" spans="1:25" ht="30" customHeight="1">
      <c r="A8" s="40">
        <v>5</v>
      </c>
      <c r="B8" s="51"/>
      <c r="C8" s="52" t="s">
        <v>31</v>
      </c>
      <c r="D8" s="53">
        <v>40311</v>
      </c>
      <c r="E8" s="54" t="s">
        <v>27</v>
      </c>
      <c r="F8" s="55">
        <v>32</v>
      </c>
      <c r="G8" s="55">
        <v>32</v>
      </c>
      <c r="H8" s="55">
        <v>3</v>
      </c>
      <c r="I8" s="63">
        <v>1047155</v>
      </c>
      <c r="J8" s="63">
        <v>993</v>
      </c>
      <c r="K8" s="61">
        <v>2063890</v>
      </c>
      <c r="L8" s="61">
        <v>1753</v>
      </c>
      <c r="M8" s="61">
        <v>3543205</v>
      </c>
      <c r="N8" s="61">
        <v>3054</v>
      </c>
      <c r="O8" s="61">
        <v>2853635</v>
      </c>
      <c r="P8" s="61">
        <v>2392</v>
      </c>
      <c r="Q8" s="56">
        <f t="shared" si="4"/>
        <v>9507885</v>
      </c>
      <c r="R8" s="56">
        <f t="shared" si="4"/>
        <v>8192</v>
      </c>
      <c r="S8" s="57">
        <f t="shared" si="0"/>
        <v>256</v>
      </c>
      <c r="T8" s="57">
        <f t="shared" si="1"/>
        <v>1160.6304931640625</v>
      </c>
      <c r="U8" s="67">
        <v>16975686</v>
      </c>
      <c r="V8" s="58">
        <f t="shared" si="2"/>
        <v>-0.4399115888453639</v>
      </c>
      <c r="W8" s="43">
        <v>92117820</v>
      </c>
      <c r="X8" s="43">
        <v>79054</v>
      </c>
      <c r="Y8" s="45">
        <f t="shared" si="3"/>
        <v>1165.2518531636604</v>
      </c>
    </row>
    <row r="9" spans="1:25" ht="30" customHeight="1">
      <c r="A9" s="40">
        <v>6</v>
      </c>
      <c r="B9" s="51"/>
      <c r="C9" s="52" t="s">
        <v>32</v>
      </c>
      <c r="D9" s="53">
        <v>40262</v>
      </c>
      <c r="E9" s="54" t="s">
        <v>27</v>
      </c>
      <c r="F9" s="55" t="s">
        <v>33</v>
      </c>
      <c r="G9" s="55">
        <v>38</v>
      </c>
      <c r="H9" s="55">
        <v>10</v>
      </c>
      <c r="I9" s="63">
        <v>344770</v>
      </c>
      <c r="J9" s="63">
        <v>338</v>
      </c>
      <c r="K9" s="61">
        <v>757230</v>
      </c>
      <c r="L9" s="61">
        <v>929</v>
      </c>
      <c r="M9" s="61">
        <v>1884180</v>
      </c>
      <c r="N9" s="61">
        <v>1588</v>
      </c>
      <c r="O9" s="61">
        <v>4411565</v>
      </c>
      <c r="P9" s="61">
        <v>3710</v>
      </c>
      <c r="Q9" s="56">
        <f aca="true" t="shared" si="5" ref="Q9:R13">+I9+K9+M9+O9</f>
        <v>7397745</v>
      </c>
      <c r="R9" s="56">
        <f t="shared" si="5"/>
        <v>6565</v>
      </c>
      <c r="S9" s="57">
        <f t="shared" si="0"/>
        <v>172.76315789473685</v>
      </c>
      <c r="T9" s="57">
        <f t="shared" si="1"/>
        <v>1126.8461538461538</v>
      </c>
      <c r="U9" s="67">
        <v>6716460</v>
      </c>
      <c r="V9" s="58">
        <f t="shared" si="2"/>
        <v>0.10143513100651236</v>
      </c>
      <c r="W9" s="43">
        <v>226790270</v>
      </c>
      <c r="X9" s="43">
        <v>176376</v>
      </c>
      <c r="Y9" s="45">
        <f t="shared" si="3"/>
        <v>1285.834070395065</v>
      </c>
    </row>
    <row r="10" spans="1:25" ht="30" customHeight="1">
      <c r="A10" s="40">
        <v>7</v>
      </c>
      <c r="B10" s="51"/>
      <c r="C10" s="62" t="s">
        <v>34</v>
      </c>
      <c r="D10" s="53">
        <v>40325</v>
      </c>
      <c r="E10" s="54" t="s">
        <v>35</v>
      </c>
      <c r="F10" s="55">
        <v>17</v>
      </c>
      <c r="G10" s="55" t="s">
        <v>23</v>
      </c>
      <c r="H10" s="55">
        <v>1</v>
      </c>
      <c r="I10" s="64">
        <v>1050065</v>
      </c>
      <c r="J10" s="64">
        <v>697</v>
      </c>
      <c r="K10" s="64">
        <v>1422090</v>
      </c>
      <c r="L10" s="64">
        <v>971</v>
      </c>
      <c r="M10" s="64">
        <v>2522515</v>
      </c>
      <c r="N10" s="64">
        <v>1671</v>
      </c>
      <c r="O10" s="64">
        <v>2383475</v>
      </c>
      <c r="P10" s="64">
        <v>1565</v>
      </c>
      <c r="Q10" s="56">
        <f t="shared" si="5"/>
        <v>7378145</v>
      </c>
      <c r="R10" s="56">
        <f t="shared" si="5"/>
        <v>4904</v>
      </c>
      <c r="S10" s="57" t="e">
        <f t="shared" si="0"/>
        <v>#VALUE!</v>
      </c>
      <c r="T10" s="57">
        <f t="shared" si="1"/>
        <v>1504.5157014681893</v>
      </c>
      <c r="U10" s="70">
        <v>0</v>
      </c>
      <c r="V10" s="58">
        <f t="shared" si="2"/>
      </c>
      <c r="W10" s="46">
        <v>7408145</v>
      </c>
      <c r="X10" s="46">
        <v>4934</v>
      </c>
      <c r="Y10" s="45">
        <f t="shared" si="3"/>
        <v>1501.4481151195785</v>
      </c>
    </row>
    <row r="11" spans="1:25" ht="30" customHeight="1">
      <c r="A11" s="40">
        <v>8</v>
      </c>
      <c r="B11" s="51"/>
      <c r="C11" s="52" t="s">
        <v>36</v>
      </c>
      <c r="D11" s="53">
        <v>40297</v>
      </c>
      <c r="E11" s="54" t="s">
        <v>27</v>
      </c>
      <c r="F11" s="55" t="s">
        <v>37</v>
      </c>
      <c r="G11" s="55">
        <v>32</v>
      </c>
      <c r="H11" s="55">
        <v>5</v>
      </c>
      <c r="I11" s="63">
        <v>717700</v>
      </c>
      <c r="J11" s="63">
        <v>784</v>
      </c>
      <c r="K11" s="61">
        <v>1042290</v>
      </c>
      <c r="L11" s="61">
        <v>1013</v>
      </c>
      <c r="M11" s="61">
        <v>2217170</v>
      </c>
      <c r="N11" s="61">
        <v>1968</v>
      </c>
      <c r="O11" s="61">
        <v>2183460</v>
      </c>
      <c r="P11" s="61">
        <v>1934</v>
      </c>
      <c r="Q11" s="56">
        <f t="shared" si="5"/>
        <v>6160620</v>
      </c>
      <c r="R11" s="56">
        <f t="shared" si="5"/>
        <v>5699</v>
      </c>
      <c r="S11" s="57">
        <f t="shared" si="0"/>
        <v>178.09375</v>
      </c>
      <c r="T11" s="57">
        <f t="shared" si="1"/>
        <v>1081.0001754693806</v>
      </c>
      <c r="U11" s="67">
        <v>9432219</v>
      </c>
      <c r="V11" s="58">
        <f t="shared" si="2"/>
        <v>-0.3468535876870543</v>
      </c>
      <c r="W11" s="43">
        <v>162986398</v>
      </c>
      <c r="X11" s="43">
        <v>147467</v>
      </c>
      <c r="Y11" s="45">
        <f t="shared" si="3"/>
        <v>1105.239802803339</v>
      </c>
    </row>
    <row r="12" spans="1:25" ht="30" customHeight="1">
      <c r="A12" s="40">
        <v>9</v>
      </c>
      <c r="B12" s="51"/>
      <c r="C12" s="52" t="s">
        <v>38</v>
      </c>
      <c r="D12" s="53">
        <v>40283</v>
      </c>
      <c r="E12" s="54" t="s">
        <v>22</v>
      </c>
      <c r="F12" s="55" t="s">
        <v>39</v>
      </c>
      <c r="G12" s="55" t="s">
        <v>23</v>
      </c>
      <c r="H12" s="55">
        <v>7</v>
      </c>
      <c r="I12" s="65">
        <v>255620</v>
      </c>
      <c r="J12" s="65">
        <v>191</v>
      </c>
      <c r="K12" s="65">
        <v>559610</v>
      </c>
      <c r="L12" s="65">
        <v>535</v>
      </c>
      <c r="M12" s="65">
        <v>1387160</v>
      </c>
      <c r="N12" s="65">
        <v>980</v>
      </c>
      <c r="O12" s="65">
        <v>1363810</v>
      </c>
      <c r="P12" s="65">
        <v>943</v>
      </c>
      <c r="Q12" s="56">
        <f t="shared" si="5"/>
        <v>3566200</v>
      </c>
      <c r="R12" s="56">
        <f t="shared" si="5"/>
        <v>2649</v>
      </c>
      <c r="S12" s="57" t="e">
        <f t="shared" si="0"/>
        <v>#VALUE!</v>
      </c>
      <c r="T12" s="57">
        <f t="shared" si="1"/>
        <v>1346.243865609664</v>
      </c>
      <c r="U12" s="67">
        <v>6480995</v>
      </c>
      <c r="V12" s="58">
        <f t="shared" si="2"/>
        <v>-0.44974498514502786</v>
      </c>
      <c r="W12" s="66"/>
      <c r="X12" s="66"/>
      <c r="Y12" s="45" t="e">
        <f t="shared" si="3"/>
        <v>#DIV/0!</v>
      </c>
    </row>
    <row r="13" spans="1:25" ht="30" customHeight="1">
      <c r="A13" s="40">
        <v>10</v>
      </c>
      <c r="B13" s="51"/>
      <c r="C13" s="62" t="s">
        <v>40</v>
      </c>
      <c r="D13" s="53">
        <v>40164</v>
      </c>
      <c r="E13" s="54" t="s">
        <v>22</v>
      </c>
      <c r="F13" s="55" t="s">
        <v>41</v>
      </c>
      <c r="G13" s="55" t="s">
        <v>23</v>
      </c>
      <c r="H13" s="55">
        <v>24</v>
      </c>
      <c r="I13" s="65">
        <v>256730</v>
      </c>
      <c r="J13" s="65">
        <v>171</v>
      </c>
      <c r="K13" s="65">
        <v>519950</v>
      </c>
      <c r="L13" s="65">
        <v>310</v>
      </c>
      <c r="M13" s="65">
        <v>746920</v>
      </c>
      <c r="N13" s="65">
        <v>441</v>
      </c>
      <c r="O13" s="65">
        <v>658390</v>
      </c>
      <c r="P13" s="65">
        <v>390</v>
      </c>
      <c r="Q13" s="56">
        <f t="shared" si="5"/>
        <v>2181990</v>
      </c>
      <c r="R13" s="56">
        <f t="shared" si="5"/>
        <v>1312</v>
      </c>
      <c r="S13" s="57" t="e">
        <f t="shared" si="0"/>
        <v>#VALUE!</v>
      </c>
      <c r="T13" s="57">
        <f t="shared" si="1"/>
        <v>1663.1021341463415</v>
      </c>
      <c r="U13" s="67">
        <v>5684170</v>
      </c>
      <c r="V13" s="58">
        <f t="shared" si="2"/>
        <v>-0.6161286520283524</v>
      </c>
      <c r="W13" s="66">
        <v>1677494220</v>
      </c>
      <c r="X13" s="66">
        <v>1154686</v>
      </c>
      <c r="Y13" s="45">
        <f t="shared" si="3"/>
        <v>1452.770900487232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7"/>
      <c r="J14" s="47"/>
      <c r="K14" s="47"/>
      <c r="L14" s="47"/>
      <c r="M14" s="47"/>
      <c r="N14" s="47"/>
      <c r="O14" s="47"/>
      <c r="P14" s="47"/>
      <c r="Q14" s="48"/>
      <c r="R14" s="49"/>
      <c r="S14" s="50"/>
      <c r="T14" s="47"/>
      <c r="U14" s="47"/>
      <c r="V14" s="47"/>
      <c r="W14" s="47"/>
      <c r="X14" s="47"/>
      <c r="Y14" s="47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148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178900405</v>
      </c>
      <c r="R15" s="27">
        <f>SUM(R4:R14)</f>
        <v>153763</v>
      </c>
      <c r="S15" s="28">
        <f>R15/G15</f>
        <v>1038.9391891891892</v>
      </c>
      <c r="T15" s="44">
        <f>Q15/R15</f>
        <v>1163.4814942476407</v>
      </c>
      <c r="U15" s="39">
        <v>134172204</v>
      </c>
      <c r="V15" s="38">
        <f>IF(U15&lt;&gt;0,-(U15-Q15)/U15,"")</f>
        <v>0.3333641370309457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2" t="s">
        <v>19</v>
      </c>
      <c r="V16" s="72"/>
      <c r="W16" s="72"/>
      <c r="X16" s="72"/>
      <c r="Y16" s="7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3"/>
      <c r="V17" s="73"/>
      <c r="W17" s="73"/>
      <c r="X17" s="73"/>
      <c r="Y17" s="7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3"/>
      <c r="V18" s="73"/>
      <c r="W18" s="73"/>
      <c r="X18" s="73"/>
      <c r="Y18" s="73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2010-05-31T13:03:21Z</dcterms:modified>
  <cp:category/>
  <cp:version/>
  <cp:contentType/>
  <cp:contentStatus/>
</cp:coreProperties>
</file>