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4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<sst xmlns="http://schemas.openxmlformats.org/spreadsheetml/2006/main" count="62" uniqueCount="38">
  <si>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</si>
  <si>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</si>
  <si>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</si>
  <si>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</si>
  <si>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</si>
  <si>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</si>
  <si>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</si>
  <si>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</si>
  <si>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</si>
  <si>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</si>
  <si>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</si>
  <si>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</si>
  <si>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</si>
  <si>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</si>
  <si>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</si>
  <si>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</si>
  <si>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</si>
  <si>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</si>
  <si>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</si>
  <si>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</si>
  <si>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</si>
  <si>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Sex and the City 2</t>
  </si>
  <si>
    <t>InterCom</t>
  </si>
  <si>
    <t>n/a</t>
  </si>
  <si>
    <t>Prince of Persia: The Sands of Time</t>
  </si>
  <si>
    <t>Forum Hungary</t>
  </si>
  <si>
    <t>The Back-up Plan</t>
  </si>
  <si>
    <t>Marmaduke</t>
  </si>
  <si>
    <t>A Nightmare on Elm Street</t>
  </si>
  <si>
    <t>Robin Hood</t>
  </si>
  <si>
    <t>UIP</t>
  </si>
  <si>
    <t>Avatar</t>
  </si>
  <si>
    <t>31+17+2+1</t>
  </si>
  <si>
    <t>StreetDance 3D</t>
  </si>
  <si>
    <t>Budapest Film</t>
  </si>
  <si>
    <t>She's Out of My League</t>
  </si>
  <si>
    <t>20+1</t>
  </si>
  <si>
    <t>Green Zone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</si>
</sst>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38" fillId="25" borderId="26" xfId="0" applyNumberFormat="1" applyFont="1" applyFill="1" applyBorder="1" applyAlignment="1">
      <alignment horizontal="right"/>
    </xf>
    <xf numFmtId="3" fontId="14" fillId="25" borderId="26" xfId="40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451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06700" y="447675"/>
          <a:ext cx="28765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JUNE2010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1">
      <selection activeCell="X21" sqref="X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28125" style="0" customWidth="1"/>
    <col min="4" max="4" width="15.140625" style="0" customWidth="1"/>
    <col min="5" max="5" width="16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140625" style="0" customWidth="1"/>
    <col min="24" max="24" width="13.4218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1" t="s">
        <v>3</v>
      </c>
      <c r="G2" s="81" t="s">
        <v>4</v>
      </c>
      <c r="H2" s="81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5"/>
    </row>
    <row r="3" spans="1:25" ht="30" customHeight="1">
      <c r="A3" s="13"/>
      <c r="B3" s="14"/>
      <c r="C3" s="76"/>
      <c r="D3" s="78"/>
      <c r="E3" s="79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6"/>
      <c r="C4" s="57" t="s">
        <v>21</v>
      </c>
      <c r="D4" s="58">
        <v>40325</v>
      </c>
      <c r="E4" s="59" t="s">
        <v>22</v>
      </c>
      <c r="F4" s="60">
        <v>35</v>
      </c>
      <c r="G4" s="60" t="s">
        <v>23</v>
      </c>
      <c r="H4" s="60">
        <v>3</v>
      </c>
      <c r="I4" s="61">
        <v>3915595</v>
      </c>
      <c r="J4" s="61">
        <v>3509</v>
      </c>
      <c r="K4" s="61">
        <v>4664845</v>
      </c>
      <c r="L4" s="61">
        <v>4064</v>
      </c>
      <c r="M4" s="61">
        <v>5807305</v>
      </c>
      <c r="N4" s="61">
        <v>4957</v>
      </c>
      <c r="O4" s="61">
        <v>4150810</v>
      </c>
      <c r="P4" s="61">
        <v>3581</v>
      </c>
      <c r="Q4" s="62">
        <f aca="true" t="shared" si="0" ref="Q4:R6">+I4+K4+M4+O4</f>
        <v>18538555</v>
      </c>
      <c r="R4" s="62">
        <f t="shared" si="0"/>
        <v>16111</v>
      </c>
      <c r="S4" s="63" t="e">
        <f aca="true" t="shared" si="1" ref="S4:S9">IF(Q4&lt;&gt;0,R4/G4,"")</f>
        <v>#VALUE!</v>
      </c>
      <c r="T4" s="63">
        <f aca="true" t="shared" si="2" ref="T4:T9">IF(Q4&lt;&gt;0,Q4/R4,"")</f>
        <v>1150.676866737012</v>
      </c>
      <c r="U4" s="64">
        <v>45524325</v>
      </c>
      <c r="V4" s="65">
        <f aca="true" t="shared" si="3" ref="V4:V9">IF(U4&lt;&gt;0,-(U4-Q4)/U4,"")</f>
        <v>-0.592776938482888</v>
      </c>
      <c r="W4" s="66">
        <v>186699920</v>
      </c>
      <c r="X4" s="66">
        <v>164534</v>
      </c>
      <c r="Y4" s="50">
        <f aca="true" t="shared" si="4" ref="Y4:Y9">W4/X4</f>
        <v>1134.719389305554</v>
      </c>
    </row>
    <row r="5" spans="1:25" ht="30" customHeight="1">
      <c r="A5" s="40">
        <v>2</v>
      </c>
      <c r="B5" s="41"/>
      <c r="C5" s="57" t="s">
        <v>24</v>
      </c>
      <c r="D5" s="58">
        <v>40318</v>
      </c>
      <c r="E5" s="59" t="s">
        <v>25</v>
      </c>
      <c r="F5" s="60">
        <v>41</v>
      </c>
      <c r="G5" s="60" t="s">
        <v>23</v>
      </c>
      <c r="H5" s="60">
        <v>4</v>
      </c>
      <c r="I5" s="67">
        <v>2037260</v>
      </c>
      <c r="J5" s="67">
        <v>2098</v>
      </c>
      <c r="K5" s="67">
        <v>2409285</v>
      </c>
      <c r="L5" s="67">
        <v>2267</v>
      </c>
      <c r="M5" s="67">
        <v>4036060</v>
      </c>
      <c r="N5" s="67">
        <v>3534</v>
      </c>
      <c r="O5" s="67">
        <v>3138970</v>
      </c>
      <c r="P5" s="67">
        <v>2737</v>
      </c>
      <c r="Q5" s="62">
        <f t="shared" si="0"/>
        <v>11621575</v>
      </c>
      <c r="R5" s="62">
        <f t="shared" si="0"/>
        <v>10636</v>
      </c>
      <c r="S5" s="63" t="e">
        <f t="shared" si="1"/>
        <v>#VALUE!</v>
      </c>
      <c r="T5" s="63">
        <f t="shared" si="2"/>
        <v>1092.6640654381347</v>
      </c>
      <c r="U5" s="64">
        <v>24953065</v>
      </c>
      <c r="V5" s="65">
        <f t="shared" si="3"/>
        <v>-0.5342626246515207</v>
      </c>
      <c r="W5" s="48">
        <v>180527715</v>
      </c>
      <c r="X5" s="48">
        <v>163563</v>
      </c>
      <c r="Y5" s="50">
        <f t="shared" si="4"/>
        <v>1103.7197593587791</v>
      </c>
    </row>
    <row r="6" spans="1:25" ht="30" customHeight="1">
      <c r="A6" s="40">
        <v>3</v>
      </c>
      <c r="B6" s="56"/>
      <c r="C6" s="68" t="s">
        <v>26</v>
      </c>
      <c r="D6" s="58">
        <v>40339</v>
      </c>
      <c r="E6" s="59" t="s">
        <v>22</v>
      </c>
      <c r="F6" s="60">
        <v>24</v>
      </c>
      <c r="G6" s="60" t="s">
        <v>23</v>
      </c>
      <c r="H6" s="60">
        <v>1</v>
      </c>
      <c r="I6" s="61">
        <v>1599845</v>
      </c>
      <c r="J6" s="61">
        <v>1373</v>
      </c>
      <c r="K6" s="61">
        <v>2075565</v>
      </c>
      <c r="L6" s="61">
        <v>1761</v>
      </c>
      <c r="M6" s="61">
        <v>3098800</v>
      </c>
      <c r="N6" s="61">
        <v>2585</v>
      </c>
      <c r="O6" s="61">
        <v>2352490</v>
      </c>
      <c r="P6" s="61">
        <v>1989</v>
      </c>
      <c r="Q6" s="62">
        <f t="shared" si="0"/>
        <v>9126700</v>
      </c>
      <c r="R6" s="62">
        <f t="shared" si="0"/>
        <v>7708</v>
      </c>
      <c r="S6" s="63" t="e">
        <f t="shared" si="1"/>
        <v>#VALUE!</v>
      </c>
      <c r="T6" s="63">
        <f t="shared" si="2"/>
        <v>1184.05552672548</v>
      </c>
      <c r="U6" s="64">
        <v>0</v>
      </c>
      <c r="V6" s="65">
        <f t="shared" si="3"/>
      </c>
      <c r="W6" s="66">
        <v>9126700</v>
      </c>
      <c r="X6" s="66">
        <v>7708</v>
      </c>
      <c r="Y6" s="50">
        <f t="shared" si="4"/>
        <v>1184.05552672548</v>
      </c>
    </row>
    <row r="7" spans="1:25" ht="30" customHeight="1">
      <c r="A7" s="40">
        <v>4</v>
      </c>
      <c r="B7" s="56"/>
      <c r="C7" s="57" t="s">
        <v>27</v>
      </c>
      <c r="D7" s="58">
        <v>40339</v>
      </c>
      <c r="E7" s="59" t="s">
        <v>22</v>
      </c>
      <c r="F7" s="60">
        <v>22</v>
      </c>
      <c r="G7" s="60" t="s">
        <v>23</v>
      </c>
      <c r="H7" s="60">
        <v>1</v>
      </c>
      <c r="I7" s="61">
        <v>720395</v>
      </c>
      <c r="J7" s="61">
        <v>706</v>
      </c>
      <c r="K7" s="61">
        <v>974330</v>
      </c>
      <c r="L7" s="61">
        <v>917</v>
      </c>
      <c r="M7" s="61">
        <v>2542875</v>
      </c>
      <c r="N7" s="61">
        <v>2345</v>
      </c>
      <c r="O7" s="61">
        <v>2861580</v>
      </c>
      <c r="P7" s="61">
        <v>2680</v>
      </c>
      <c r="Q7" s="62">
        <f>+I8+K7+M7+O7</f>
        <v>7826945</v>
      </c>
      <c r="R7" s="62">
        <f>+J8+L7+N7+P7</f>
        <v>7211</v>
      </c>
      <c r="S7" s="63" t="e">
        <f t="shared" si="1"/>
        <v>#VALUE!</v>
      </c>
      <c r="T7" s="63">
        <f t="shared" si="2"/>
        <v>1085.4174178338649</v>
      </c>
      <c r="U7" s="64">
        <v>0</v>
      </c>
      <c r="V7" s="65">
        <f t="shared" si="3"/>
      </c>
      <c r="W7" s="66">
        <v>7099180</v>
      </c>
      <c r="X7" s="66">
        <v>6648</v>
      </c>
      <c r="Y7" s="50">
        <f t="shared" si="4"/>
        <v>1067.867027677497</v>
      </c>
    </row>
    <row r="8" spans="1:25" ht="30" customHeight="1">
      <c r="A8" s="40">
        <v>5</v>
      </c>
      <c r="B8" s="56"/>
      <c r="C8" s="57" t="s">
        <v>28</v>
      </c>
      <c r="D8" s="58">
        <v>40339</v>
      </c>
      <c r="E8" s="59" t="s">
        <v>22</v>
      </c>
      <c r="F8" s="60">
        <v>15</v>
      </c>
      <c r="G8" s="60" t="s">
        <v>23</v>
      </c>
      <c r="H8" s="60">
        <v>1</v>
      </c>
      <c r="I8" s="61">
        <v>1448160</v>
      </c>
      <c r="J8" s="61">
        <v>1269</v>
      </c>
      <c r="K8" s="61">
        <v>1434710</v>
      </c>
      <c r="L8" s="61">
        <v>1287</v>
      </c>
      <c r="M8" s="61">
        <v>1615860</v>
      </c>
      <c r="N8" s="61">
        <v>1403</v>
      </c>
      <c r="O8" s="61">
        <v>1533380</v>
      </c>
      <c r="P8" s="61">
        <v>1327</v>
      </c>
      <c r="Q8" s="62">
        <f>+I8+K8+M8+O8</f>
        <v>6032110</v>
      </c>
      <c r="R8" s="62">
        <f>+J8+L8+N8+P8</f>
        <v>5286</v>
      </c>
      <c r="S8" s="63" t="e">
        <f t="shared" si="1"/>
        <v>#VALUE!</v>
      </c>
      <c r="T8" s="63">
        <f t="shared" si="2"/>
        <v>1141.1483163072267</v>
      </c>
      <c r="U8" s="64">
        <v>0</v>
      </c>
      <c r="V8" s="65">
        <f t="shared" si="3"/>
      </c>
      <c r="W8" s="66">
        <v>6570040</v>
      </c>
      <c r="X8" s="66">
        <v>5738</v>
      </c>
      <c r="Y8" s="50">
        <f t="shared" si="4"/>
        <v>1145.0052283025445</v>
      </c>
    </row>
    <row r="9" spans="1:25" ht="30" customHeight="1">
      <c r="A9" s="40">
        <v>6</v>
      </c>
      <c r="B9" s="56"/>
      <c r="C9" s="57" t="s">
        <v>37</v>
      </c>
      <c r="D9" s="58">
        <v>40332</v>
      </c>
      <c r="E9" s="59" t="s">
        <v>30</v>
      </c>
      <c r="F9" s="60">
        <v>16</v>
      </c>
      <c r="G9" s="60">
        <v>16</v>
      </c>
      <c r="H9" s="60">
        <v>2</v>
      </c>
      <c r="I9" s="69">
        <v>821360</v>
      </c>
      <c r="J9" s="69">
        <v>649</v>
      </c>
      <c r="K9" s="67">
        <v>871450</v>
      </c>
      <c r="L9" s="67">
        <v>696</v>
      </c>
      <c r="M9" s="67">
        <v>1316220</v>
      </c>
      <c r="N9" s="67">
        <v>1042</v>
      </c>
      <c r="O9" s="67">
        <v>1075000</v>
      </c>
      <c r="P9" s="67">
        <v>861</v>
      </c>
      <c r="Q9" s="62">
        <f>+I9+K9+M9+O9</f>
        <v>4084030</v>
      </c>
      <c r="R9" s="62">
        <f>+J9+L9+N9+P9</f>
        <v>3248</v>
      </c>
      <c r="S9" s="63">
        <f t="shared" si="1"/>
        <v>203</v>
      </c>
      <c r="T9" s="63">
        <f t="shared" si="2"/>
        <v>1257.3983990147783</v>
      </c>
      <c r="U9" s="64">
        <v>10708300</v>
      </c>
      <c r="V9" s="65">
        <f t="shared" si="3"/>
        <v>-0.6186107972320536</v>
      </c>
      <c r="W9" s="48">
        <v>17321040</v>
      </c>
      <c r="X9" s="48">
        <v>14326</v>
      </c>
      <c r="Y9" s="50">
        <f t="shared" si="4"/>
        <v>1209.0632416585229</v>
      </c>
    </row>
    <row r="10" spans="1:25" ht="30" customHeight="1">
      <c r="A10" s="40">
        <v>7</v>
      </c>
      <c r="B10" s="56"/>
      <c r="C10" s="57" t="s">
        <v>35</v>
      </c>
      <c r="D10" s="58">
        <v>40318</v>
      </c>
      <c r="E10" s="59" t="s">
        <v>30</v>
      </c>
      <c r="F10" s="60" t="s">
        <v>36</v>
      </c>
      <c r="G10" s="60">
        <v>21</v>
      </c>
      <c r="H10" s="60">
        <v>4</v>
      </c>
      <c r="I10" s="69">
        <v>532870</v>
      </c>
      <c r="J10" s="69">
        <v>481</v>
      </c>
      <c r="K10" s="67">
        <v>803350</v>
      </c>
      <c r="L10" s="67">
        <v>713</v>
      </c>
      <c r="M10" s="67">
        <v>1271220</v>
      </c>
      <c r="N10" s="67">
        <v>1086</v>
      </c>
      <c r="O10" s="67">
        <v>1028520</v>
      </c>
      <c r="P10" s="67">
        <v>877</v>
      </c>
      <c r="Q10" s="62">
        <f aca="true" t="shared" si="5" ref="Q10:R13">+I10+K10+M10+O10</f>
        <v>3635960</v>
      </c>
      <c r="R10" s="62">
        <f t="shared" si="5"/>
        <v>3157</v>
      </c>
      <c r="S10" s="63">
        <f>IF(Q10&lt;&gt;0,R10/G10,"")</f>
        <v>150.33333333333334</v>
      </c>
      <c r="T10" s="63">
        <f>IF(Q10&lt;&gt;0,Q10/R10,"")</f>
        <v>1151.713652201457</v>
      </c>
      <c r="U10" s="64">
        <v>7923955</v>
      </c>
      <c r="V10" s="65">
        <f>IF(U10&lt;&gt;0,-(U10-Q10)/U10,"")</f>
        <v>-0.5411432800918229</v>
      </c>
      <c r="W10" s="48">
        <v>49257985</v>
      </c>
      <c r="X10" s="48">
        <v>43001</v>
      </c>
      <c r="Y10" s="50">
        <f>W10/X10</f>
        <v>1145.5078951652288</v>
      </c>
    </row>
    <row r="11" spans="1:25" ht="30" customHeight="1">
      <c r="A11" s="40">
        <v>8</v>
      </c>
      <c r="B11" s="56"/>
      <c r="C11" s="68" t="s">
        <v>33</v>
      </c>
      <c r="D11" s="58">
        <v>40325</v>
      </c>
      <c r="E11" s="59" t="s">
        <v>34</v>
      </c>
      <c r="F11" s="60">
        <v>17</v>
      </c>
      <c r="G11" s="60" t="s">
        <v>23</v>
      </c>
      <c r="H11" s="60">
        <v>3</v>
      </c>
      <c r="I11" s="71">
        <v>716390</v>
      </c>
      <c r="J11" s="71">
        <v>503</v>
      </c>
      <c r="K11" s="71">
        <v>836875</v>
      </c>
      <c r="L11" s="71">
        <v>591</v>
      </c>
      <c r="M11" s="71">
        <v>892020</v>
      </c>
      <c r="N11" s="71">
        <v>595</v>
      </c>
      <c r="O11" s="71">
        <v>903800</v>
      </c>
      <c r="P11" s="71">
        <v>603</v>
      </c>
      <c r="Q11" s="62">
        <f t="shared" si="5"/>
        <v>3349085</v>
      </c>
      <c r="R11" s="62">
        <f t="shared" si="5"/>
        <v>2292</v>
      </c>
      <c r="S11" s="63" t="e">
        <f>IF(Q11&lt;&gt;0,R11/G11,"")</f>
        <v>#VALUE!</v>
      </c>
      <c r="T11" s="63">
        <f>IF(Q11&lt;&gt;0,Q11/R11,"")</f>
        <v>1461.206369982548</v>
      </c>
      <c r="U11" s="64">
        <v>6907020</v>
      </c>
      <c r="V11" s="65">
        <f>IF(U11&lt;&gt;0,-(U11-Q11)/U11,"")</f>
        <v>-0.5151186763611514</v>
      </c>
      <c r="W11" s="51">
        <v>23136080</v>
      </c>
      <c r="X11" s="51">
        <v>15671</v>
      </c>
      <c r="Y11" s="50">
        <f>W11/X11</f>
        <v>1476.3627081870973</v>
      </c>
    </row>
    <row r="12" spans="1:25" ht="30" customHeight="1">
      <c r="A12" s="40">
        <v>9</v>
      </c>
      <c r="B12" s="56"/>
      <c r="C12" s="68" t="s">
        <v>31</v>
      </c>
      <c r="D12" s="58">
        <v>40164</v>
      </c>
      <c r="E12" s="59" t="s">
        <v>22</v>
      </c>
      <c r="F12" s="60" t="s">
        <v>32</v>
      </c>
      <c r="G12" s="60" t="s">
        <v>23</v>
      </c>
      <c r="H12" s="60">
        <v>26</v>
      </c>
      <c r="I12" s="61">
        <v>464840</v>
      </c>
      <c r="J12" s="61">
        <v>290</v>
      </c>
      <c r="K12" s="61">
        <v>622400</v>
      </c>
      <c r="L12" s="61">
        <v>366</v>
      </c>
      <c r="M12" s="61">
        <v>1041660</v>
      </c>
      <c r="N12" s="61">
        <v>618</v>
      </c>
      <c r="O12" s="61">
        <v>939460</v>
      </c>
      <c r="P12" s="61">
        <v>556</v>
      </c>
      <c r="Q12" s="62">
        <f t="shared" si="5"/>
        <v>3068360</v>
      </c>
      <c r="R12" s="62">
        <f t="shared" si="5"/>
        <v>1830</v>
      </c>
      <c r="S12" s="63" t="e">
        <f>IF(Q12&lt;&gt;0,R12/G12,"")</f>
        <v>#VALUE!</v>
      </c>
      <c r="T12" s="63">
        <f>IF(Q12&lt;&gt;0,Q12/R12,"")</f>
        <v>1676.6994535519125</v>
      </c>
      <c r="U12" s="70">
        <v>4285510</v>
      </c>
      <c r="V12" s="65">
        <f>IF(U12&lt;&gt;0,-(U12-Q12)/U12,"")</f>
        <v>-0.28401520472475855</v>
      </c>
      <c r="W12" s="66">
        <v>1687145580</v>
      </c>
      <c r="X12" s="66">
        <v>1160604</v>
      </c>
      <c r="Y12" s="50">
        <f>W12/X12</f>
        <v>1453.6789292471851</v>
      </c>
    </row>
    <row r="13" spans="1:25" ht="30" customHeight="1">
      <c r="A13" s="40">
        <v>10</v>
      </c>
      <c r="B13" s="56"/>
      <c r="C13" s="57" t="s">
        <v>29</v>
      </c>
      <c r="D13" s="58">
        <v>40311</v>
      </c>
      <c r="E13" s="59" t="s">
        <v>30</v>
      </c>
      <c r="F13" s="60">
        <v>32</v>
      </c>
      <c r="G13" s="60">
        <v>32</v>
      </c>
      <c r="H13" s="60">
        <v>5</v>
      </c>
      <c r="I13" s="69">
        <v>536880</v>
      </c>
      <c r="J13" s="69">
        <v>482</v>
      </c>
      <c r="K13" s="67">
        <v>636210</v>
      </c>
      <c r="L13" s="67">
        <v>539</v>
      </c>
      <c r="M13" s="67">
        <v>1012210</v>
      </c>
      <c r="N13" s="67">
        <v>848</v>
      </c>
      <c r="O13" s="67">
        <v>756930</v>
      </c>
      <c r="P13" s="67">
        <v>652</v>
      </c>
      <c r="Q13" s="62">
        <f t="shared" si="5"/>
        <v>2942230</v>
      </c>
      <c r="R13" s="62">
        <f t="shared" si="5"/>
        <v>2521</v>
      </c>
      <c r="S13" s="63">
        <f>IF(Q13&lt;&gt;0,R13/G13,"")</f>
        <v>78.78125</v>
      </c>
      <c r="T13" s="63">
        <f>IF(Q13&lt;&gt;0,Q13/R13,"")</f>
        <v>1167.0884569615232</v>
      </c>
      <c r="U13" s="64">
        <v>6979990</v>
      </c>
      <c r="V13" s="65">
        <f>IF(U13&lt;&gt;0,-(U13-Q13)/U13,"")</f>
        <v>-0.5784764734619964</v>
      </c>
      <c r="W13" s="48">
        <v>108088045</v>
      </c>
      <c r="X13" s="48">
        <v>93287</v>
      </c>
      <c r="Y13" s="50">
        <f>W13/X13</f>
        <v>1158.6613890467054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69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70225550</v>
      </c>
      <c r="R15" s="27">
        <f>SUM(R4:R14)</f>
        <v>60000</v>
      </c>
      <c r="S15" s="28">
        <f>R15/G15</f>
        <v>869.5652173913044</v>
      </c>
      <c r="T15" s="49">
        <f>Q15/R15</f>
        <v>1170.4258333333332</v>
      </c>
      <c r="U15" s="39">
        <v>124188985</v>
      </c>
      <c r="V15" s="38">
        <f>IF(U15&lt;&gt;0,-(U15-Q15)/U15,"")</f>
        <v>-0.4345267416429887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2010-06-14T12:18:29Z</dcterms:modified>
  <cp:category/>
  <cp:version/>
  <cp:contentType/>
  <cp:contentStatus/>
</cp:coreProperties>
</file>