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5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<sst xmlns="http://schemas.openxmlformats.org/spreadsheetml/2006/main" count="64" uniqueCount="40">
  <si>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</si>
  <si>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</si>
  <si>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</si>
  <si>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</si>
  <si>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</si>
  <si>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</si>
  <si>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</si>
  <si>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</si>
  <si>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</si>
  <si>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</si>
  <si>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</si>
  <si>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</si>
  <si>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</si>
  <si>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</si>
  <si>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</si>
  <si>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</si>
  <si>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</si>
  <si>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</si>
  <si>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</si>
  <si>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</si>
  <si>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</si>
  <si>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Due Date</t>
  </si>
  <si>
    <t>InterCom</t>
  </si>
  <si>
    <t>30+2</t>
  </si>
  <si>
    <t>n/a</t>
  </si>
  <si>
    <t xml:space="preserve">Despicable Me </t>
  </si>
  <si>
    <t>UIP</t>
  </si>
  <si>
    <t>20+1+30+3</t>
  </si>
  <si>
    <t>The American</t>
  </si>
  <si>
    <t>Palace Pictures</t>
  </si>
  <si>
    <t>Sammy's Adventures: The Secret Passage 3D</t>
  </si>
  <si>
    <t>Forum Hungary</t>
  </si>
  <si>
    <t>The Town</t>
  </si>
  <si>
    <t>Easy A</t>
  </si>
  <si>
    <t>na</t>
  </si>
  <si>
    <t>The Expendables</t>
  </si>
  <si>
    <t>Alpha and Omega 3D</t>
  </si>
  <si>
    <t>Saw 3D</t>
  </si>
  <si>
    <t>Budapest Film</t>
  </si>
  <si>
    <t>Eat Pray Love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</si>
</sst>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98" fontId="15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 horizontal="right"/>
    </xf>
    <xf numFmtId="198" fontId="14" fillId="25" borderId="26" xfId="39" applyNumberFormat="1" applyFont="1" applyFill="1" applyBorder="1" applyAlignment="1">
      <alignment/>
    </xf>
    <xf numFmtId="198" fontId="15" fillId="25" borderId="28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5" fillId="25" borderId="28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8" xfId="39" applyNumberFormat="1" applyFont="1" applyBorder="1" applyAlignment="1">
      <alignment/>
    </xf>
    <xf numFmtId="3" fontId="14" fillId="0" borderId="26" xfId="40" applyNumberFormat="1" applyFont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611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173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NOVEMBER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6.00390625" style="0" customWidth="1"/>
    <col min="4" max="4" width="13.57421875" style="0" customWidth="1"/>
    <col min="5" max="5" width="16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2.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1" t="s">
        <v>12</v>
      </c>
      <c r="R3" s="51" t="s">
        <v>13</v>
      </c>
      <c r="S3" s="50" t="s">
        <v>14</v>
      </c>
      <c r="T3" s="50" t="s">
        <v>15</v>
      </c>
      <c r="U3" s="62" t="s">
        <v>12</v>
      </c>
      <c r="V3" s="63" t="s">
        <v>16</v>
      </c>
      <c r="W3" s="15" t="s">
        <v>12</v>
      </c>
      <c r="X3" s="15" t="s">
        <v>13</v>
      </c>
      <c r="Y3" s="50" t="s">
        <v>15</v>
      </c>
    </row>
    <row r="4" spans="1:25" ht="30" customHeight="1">
      <c r="A4" s="40">
        <v>1</v>
      </c>
      <c r="B4" s="41"/>
      <c r="C4" s="52" t="s">
        <v>21</v>
      </c>
      <c r="D4" s="53">
        <v>40486</v>
      </c>
      <c r="E4" s="54" t="s">
        <v>22</v>
      </c>
      <c r="F4" s="55" t="s">
        <v>23</v>
      </c>
      <c r="G4" s="55" t="s">
        <v>24</v>
      </c>
      <c r="H4" s="55">
        <v>1</v>
      </c>
      <c r="I4" s="65">
        <v>13224835</v>
      </c>
      <c r="J4" s="65">
        <v>11886</v>
      </c>
      <c r="K4" s="65">
        <v>16110815</v>
      </c>
      <c r="L4" s="65">
        <v>14409</v>
      </c>
      <c r="M4" s="65">
        <v>22728320</v>
      </c>
      <c r="N4" s="65">
        <v>19720</v>
      </c>
      <c r="O4" s="65">
        <v>16819815</v>
      </c>
      <c r="P4" s="65">
        <v>14418</v>
      </c>
      <c r="Q4" s="56">
        <f aca="true" t="shared" si="0" ref="Q4:R7">+I4+K4+M4+O4</f>
        <v>68883785</v>
      </c>
      <c r="R4" s="56">
        <f t="shared" si="0"/>
        <v>60433</v>
      </c>
      <c r="S4" s="57" t="e">
        <f>IF(Q4&lt;&gt;0,R4/G4,"")</f>
        <v>#VALUE!</v>
      </c>
      <c r="T4" s="57">
        <f>IF(Q4&lt;&gt;0,Q4/R4,"")</f>
        <v>1139.8372577896182</v>
      </c>
      <c r="U4" s="58">
        <v>0</v>
      </c>
      <c r="V4" s="59">
        <f>IF(U4&lt;&gt;0,-(U4-Q4)/U4,"")</f>
      </c>
      <c r="W4" s="64">
        <v>68883785</v>
      </c>
      <c r="X4" s="64">
        <v>60433</v>
      </c>
      <c r="Y4" s="45">
        <f>W4/X4</f>
        <v>1139.8372577896182</v>
      </c>
    </row>
    <row r="5" spans="1:25" ht="30" customHeight="1">
      <c r="A5" s="40">
        <v>2</v>
      </c>
      <c r="B5" s="41"/>
      <c r="C5" s="52" t="s">
        <v>25</v>
      </c>
      <c r="D5" s="53">
        <v>40486</v>
      </c>
      <c r="E5" s="54" t="s">
        <v>26</v>
      </c>
      <c r="F5" s="55" t="s">
        <v>27</v>
      </c>
      <c r="G5" s="55">
        <v>54</v>
      </c>
      <c r="H5" s="55">
        <v>1</v>
      </c>
      <c r="I5" s="60">
        <v>12255715</v>
      </c>
      <c r="J5" s="60">
        <v>9273</v>
      </c>
      <c r="K5" s="61">
        <v>13182985</v>
      </c>
      <c r="L5" s="61">
        <v>9897</v>
      </c>
      <c r="M5" s="61">
        <v>18290625</v>
      </c>
      <c r="N5" s="61">
        <v>13413</v>
      </c>
      <c r="O5" s="61">
        <v>15641770</v>
      </c>
      <c r="P5" s="61">
        <v>11511</v>
      </c>
      <c r="Q5" s="56">
        <f t="shared" si="0"/>
        <v>59371095</v>
      </c>
      <c r="R5" s="56">
        <f t="shared" si="0"/>
        <v>44094</v>
      </c>
      <c r="S5" s="57">
        <f>IF(Q5&lt;&gt;0,R5/G5,"")</f>
        <v>816.5555555555555</v>
      </c>
      <c r="T5" s="57">
        <f>IF(Q5&lt;&gt;0,Q5/R5,"")</f>
        <v>1346.466526057967</v>
      </c>
      <c r="U5" s="58">
        <v>9370130</v>
      </c>
      <c r="V5" s="59">
        <f>IF(U5&lt;&gt;0,-(U5-Q5)/U5,"")</f>
        <v>5.336208248978402</v>
      </c>
      <c r="W5" s="43">
        <v>83175135</v>
      </c>
      <c r="X5" s="43">
        <v>60311</v>
      </c>
      <c r="Y5" s="45">
        <f>W5/X5</f>
        <v>1379.1038948118917</v>
      </c>
    </row>
    <row r="6" spans="1:25" ht="30" customHeight="1">
      <c r="A6" s="40">
        <v>3</v>
      </c>
      <c r="B6" s="41"/>
      <c r="C6" s="70" t="s">
        <v>37</v>
      </c>
      <c r="D6" s="53">
        <v>40479</v>
      </c>
      <c r="E6" s="54" t="s">
        <v>38</v>
      </c>
      <c r="F6" s="55">
        <v>20</v>
      </c>
      <c r="G6" s="55" t="s">
        <v>24</v>
      </c>
      <c r="H6" s="55">
        <v>2</v>
      </c>
      <c r="I6" s="73">
        <v>3612100</v>
      </c>
      <c r="J6" s="73">
        <v>2492</v>
      </c>
      <c r="K6" s="73">
        <v>4272280</v>
      </c>
      <c r="L6" s="73">
        <v>2904</v>
      </c>
      <c r="M6" s="73">
        <v>5208800</v>
      </c>
      <c r="N6" s="73">
        <v>3445</v>
      </c>
      <c r="O6" s="73">
        <v>3014585</v>
      </c>
      <c r="P6" s="73">
        <v>1948</v>
      </c>
      <c r="Q6" s="56">
        <f t="shared" si="0"/>
        <v>16107765</v>
      </c>
      <c r="R6" s="56">
        <f t="shared" si="0"/>
        <v>10789</v>
      </c>
      <c r="S6" s="57" t="e">
        <f>IF(Q6&lt;&gt;0,R6/G6,"")</f>
        <v>#VALUE!</v>
      </c>
      <c r="T6" s="57">
        <f>IF(Q6&lt;&gt;0,Q6/R6,"")</f>
        <v>1492.9803503568448</v>
      </c>
      <c r="U6" s="58">
        <v>20863540</v>
      </c>
      <c r="V6" s="59">
        <f>IF(U6&lt;&gt;0,-(U6-Q6)/U6,"")</f>
        <v>-0.22794669552722116</v>
      </c>
      <c r="W6" s="68">
        <v>51542945</v>
      </c>
      <c r="X6" s="68">
        <v>34872</v>
      </c>
      <c r="Y6" s="45">
        <f>W6/X6</f>
        <v>1478.0610518467538</v>
      </c>
    </row>
    <row r="7" spans="1:25" ht="30" customHeight="1">
      <c r="A7" s="40">
        <v>4</v>
      </c>
      <c r="B7" s="41"/>
      <c r="C7" s="70" t="s">
        <v>39</v>
      </c>
      <c r="D7" s="53">
        <v>40465</v>
      </c>
      <c r="E7" s="54" t="s">
        <v>22</v>
      </c>
      <c r="F7" s="55">
        <v>29</v>
      </c>
      <c r="G7" s="55" t="s">
        <v>24</v>
      </c>
      <c r="H7" s="55">
        <v>4</v>
      </c>
      <c r="I7" s="71">
        <v>2281870</v>
      </c>
      <c r="J7" s="71">
        <v>1904</v>
      </c>
      <c r="K7" s="71">
        <v>3062815</v>
      </c>
      <c r="L7" s="71">
        <v>2519</v>
      </c>
      <c r="M7" s="71">
        <v>3901415</v>
      </c>
      <c r="N7" s="71">
        <v>3191</v>
      </c>
      <c r="O7" s="71">
        <v>2986995</v>
      </c>
      <c r="P7" s="71">
        <v>2486</v>
      </c>
      <c r="Q7" s="56">
        <f t="shared" si="0"/>
        <v>12233095</v>
      </c>
      <c r="R7" s="56">
        <f t="shared" si="0"/>
        <v>10100</v>
      </c>
      <c r="S7" s="57" t="e">
        <f>IF(Q7&lt;&gt;0,R7/G7,"")</f>
        <v>#VALUE!</v>
      </c>
      <c r="T7" s="57">
        <f>IF(Q7&lt;&gt;0,Q7/R7,"")</f>
        <v>1211.1975247524751</v>
      </c>
      <c r="U7" s="58">
        <v>16635425</v>
      </c>
      <c r="V7" s="59">
        <f>IF(U7&lt;&gt;0,-(U7-Q7)/U7,"")</f>
        <v>-0.26463585991941896</v>
      </c>
      <c r="W7" s="64">
        <v>122186410</v>
      </c>
      <c r="X7" s="64">
        <v>104349</v>
      </c>
      <c r="Y7" s="45">
        <f>W7/X7</f>
        <v>1170.9399227592023</v>
      </c>
    </row>
    <row r="8" spans="1:25" ht="30" customHeight="1">
      <c r="A8" s="40">
        <v>5</v>
      </c>
      <c r="B8" s="41"/>
      <c r="C8" s="52" t="s">
        <v>36</v>
      </c>
      <c r="D8" s="53">
        <v>40472</v>
      </c>
      <c r="E8" s="54" t="s">
        <v>31</v>
      </c>
      <c r="F8" s="55">
        <v>19</v>
      </c>
      <c r="G8" s="55" t="s">
        <v>24</v>
      </c>
      <c r="H8" s="55">
        <v>3</v>
      </c>
      <c r="I8" s="61">
        <v>1854915</v>
      </c>
      <c r="J8" s="61">
        <v>1367</v>
      </c>
      <c r="K8" s="61">
        <v>1877260</v>
      </c>
      <c r="L8" s="61">
        <v>1340</v>
      </c>
      <c r="M8" s="61">
        <v>2179970</v>
      </c>
      <c r="N8" s="61">
        <v>1569</v>
      </c>
      <c r="O8" s="61">
        <v>1781790</v>
      </c>
      <c r="P8" s="61">
        <v>1260</v>
      </c>
      <c r="Q8" s="56">
        <f>+I8+K8+M8+O8</f>
        <v>7693935</v>
      </c>
      <c r="R8" s="56">
        <f>+J8+L8+N8+P8</f>
        <v>5536</v>
      </c>
      <c r="S8" s="57" t="e">
        <f>IF(Q8&lt;&gt;0,R8/G8,"")</f>
        <v>#VALUE!</v>
      </c>
      <c r="T8" s="57">
        <f>IF(Q8&lt;&gt;0,Q8/R8,"")</f>
        <v>1389.8003973988439</v>
      </c>
      <c r="U8" s="58">
        <v>7993860</v>
      </c>
      <c r="V8" s="59">
        <f>IF(U8&lt;&gt;0,-(U8-Q8)/U8,"")</f>
        <v>-0.03751942115573703</v>
      </c>
      <c r="W8" s="69">
        <v>35776000</v>
      </c>
      <c r="X8" s="43">
        <v>25901</v>
      </c>
      <c r="Y8" s="45">
        <f>W8/X8</f>
        <v>1381.2594108335586</v>
      </c>
    </row>
    <row r="9" spans="1:25" ht="30" customHeight="1">
      <c r="A9" s="40">
        <v>6</v>
      </c>
      <c r="B9" s="41"/>
      <c r="C9" s="52" t="s">
        <v>35</v>
      </c>
      <c r="D9" s="53">
        <v>40465</v>
      </c>
      <c r="E9" s="54" t="s">
        <v>29</v>
      </c>
      <c r="F9" s="55">
        <v>28</v>
      </c>
      <c r="G9" s="55" t="s">
        <v>24</v>
      </c>
      <c r="H9" s="55">
        <v>4</v>
      </c>
      <c r="I9" s="61">
        <v>1149905</v>
      </c>
      <c r="J9" s="61">
        <v>991</v>
      </c>
      <c r="K9" s="61">
        <v>1746980</v>
      </c>
      <c r="L9" s="61">
        <v>1465</v>
      </c>
      <c r="M9" s="61">
        <v>2548270</v>
      </c>
      <c r="N9" s="61">
        <v>2126</v>
      </c>
      <c r="O9" s="61">
        <v>1693390</v>
      </c>
      <c r="P9" s="61">
        <v>1393</v>
      </c>
      <c r="Q9" s="56">
        <f aca="true" t="shared" si="1" ref="Q9:R13">+I9+K9+M9+O9</f>
        <v>7138545</v>
      </c>
      <c r="R9" s="56">
        <f t="shared" si="1"/>
        <v>5975</v>
      </c>
      <c r="S9" s="57" t="e">
        <f>IF(Q9&lt;&gt;0,R9/G9,"")</f>
        <v>#VALUE!</v>
      </c>
      <c r="T9" s="57">
        <f>IF(Q9&lt;&gt;0,Q9/R9,"")</f>
        <v>1194.7355648535565</v>
      </c>
      <c r="U9" s="58">
        <v>12289660</v>
      </c>
      <c r="V9" s="59">
        <f>IF(U9&lt;&gt;0,-(U9-Q9)/U9,"")</f>
        <v>-0.4191421894503184</v>
      </c>
      <c r="W9" s="67">
        <v>99698080</v>
      </c>
      <c r="X9" s="43">
        <v>85754</v>
      </c>
      <c r="Y9" s="45">
        <f>W9/X9</f>
        <v>1162.6055927420296</v>
      </c>
    </row>
    <row r="10" spans="1:25" ht="30" customHeight="1">
      <c r="A10" s="40">
        <v>7</v>
      </c>
      <c r="B10" s="41"/>
      <c r="C10" s="52" t="s">
        <v>33</v>
      </c>
      <c r="D10" s="53">
        <v>40479</v>
      </c>
      <c r="E10" s="54" t="s">
        <v>22</v>
      </c>
      <c r="F10" s="55">
        <v>25</v>
      </c>
      <c r="G10" s="55" t="s">
        <v>34</v>
      </c>
      <c r="H10" s="55">
        <v>2</v>
      </c>
      <c r="I10" s="71">
        <v>1542150</v>
      </c>
      <c r="J10" s="71">
        <v>1466</v>
      </c>
      <c r="K10" s="71">
        <v>1485020</v>
      </c>
      <c r="L10" s="71">
        <v>1406</v>
      </c>
      <c r="M10" s="71">
        <v>1566100</v>
      </c>
      <c r="N10" s="71">
        <v>1423</v>
      </c>
      <c r="O10" s="71">
        <v>1085920</v>
      </c>
      <c r="P10" s="71">
        <v>978</v>
      </c>
      <c r="Q10" s="56">
        <f t="shared" si="1"/>
        <v>5679190</v>
      </c>
      <c r="R10" s="56">
        <f t="shared" si="1"/>
        <v>5273</v>
      </c>
      <c r="S10" s="57" t="e">
        <f>IF(Q10&lt;&gt;0,R10/G10,"")</f>
        <v>#VALUE!</v>
      </c>
      <c r="T10" s="57">
        <f>IF(Q10&lt;&gt;0,Q10/R10,"")</f>
        <v>1077.0320500663759</v>
      </c>
      <c r="U10" s="58">
        <v>9239620</v>
      </c>
      <c r="V10" s="59">
        <f>IF(U10&lt;&gt;0,-(U10-Q10)/U10,"")</f>
        <v>-0.38534376954896415</v>
      </c>
      <c r="W10" s="72">
        <v>22634090</v>
      </c>
      <c r="X10" s="64">
        <v>20920</v>
      </c>
      <c r="Y10" s="45">
        <f>W10/X10</f>
        <v>1081.9354684512427</v>
      </c>
    </row>
    <row r="11" spans="1:25" ht="30" customHeight="1">
      <c r="A11" s="40">
        <v>8</v>
      </c>
      <c r="B11" s="41"/>
      <c r="C11" s="70" t="s">
        <v>32</v>
      </c>
      <c r="D11" s="53">
        <v>40472</v>
      </c>
      <c r="E11" s="54" t="s">
        <v>22</v>
      </c>
      <c r="F11" s="55">
        <v>20</v>
      </c>
      <c r="G11" s="55" t="s">
        <v>24</v>
      </c>
      <c r="H11" s="55">
        <v>3</v>
      </c>
      <c r="I11" s="71">
        <v>798270</v>
      </c>
      <c r="J11" s="71">
        <v>666</v>
      </c>
      <c r="K11" s="71">
        <v>1103000</v>
      </c>
      <c r="L11" s="71">
        <v>930</v>
      </c>
      <c r="M11" s="71">
        <v>1632030</v>
      </c>
      <c r="N11" s="71">
        <v>1341</v>
      </c>
      <c r="O11" s="71">
        <v>1168030</v>
      </c>
      <c r="P11" s="71">
        <v>977</v>
      </c>
      <c r="Q11" s="56">
        <f t="shared" si="1"/>
        <v>4701330</v>
      </c>
      <c r="R11" s="56">
        <f t="shared" si="1"/>
        <v>3914</v>
      </c>
      <c r="S11" s="57" t="e">
        <f>IF(Q11&lt;&gt;0,R11/G11,"")</f>
        <v>#VALUE!</v>
      </c>
      <c r="T11" s="57">
        <f>IF(Q11&lt;&gt;0,Q11/R11,"")</f>
        <v>1201.1573837506387</v>
      </c>
      <c r="U11" s="58">
        <v>7826715</v>
      </c>
      <c r="V11" s="59">
        <f>IF(U11&lt;&gt;0,-(U11-Q11)/U11,"")</f>
        <v>-0.3993227043529757</v>
      </c>
      <c r="W11" s="72">
        <v>34337490</v>
      </c>
      <c r="X11" s="64">
        <v>29006</v>
      </c>
      <c r="Y11" s="45">
        <f>W11/X11</f>
        <v>1183.806453837137</v>
      </c>
    </row>
    <row r="12" spans="1:25" ht="30" customHeight="1">
      <c r="A12" s="40">
        <v>9</v>
      </c>
      <c r="B12" s="41"/>
      <c r="C12" s="52" t="s">
        <v>30</v>
      </c>
      <c r="D12" s="53">
        <v>40451</v>
      </c>
      <c r="E12" s="54" t="s">
        <v>31</v>
      </c>
      <c r="F12" s="55">
        <v>27</v>
      </c>
      <c r="G12" s="55" t="s">
        <v>24</v>
      </c>
      <c r="H12" s="55">
        <v>6</v>
      </c>
      <c r="I12" s="61">
        <v>942270</v>
      </c>
      <c r="J12" s="61">
        <v>670</v>
      </c>
      <c r="K12" s="61">
        <v>1033720</v>
      </c>
      <c r="L12" s="61">
        <v>724</v>
      </c>
      <c r="M12" s="61">
        <v>1019240</v>
      </c>
      <c r="N12" s="61">
        <v>692</v>
      </c>
      <c r="O12" s="61">
        <v>1020290</v>
      </c>
      <c r="P12" s="61">
        <v>685</v>
      </c>
      <c r="Q12" s="56">
        <f t="shared" si="1"/>
        <v>4015520</v>
      </c>
      <c r="R12" s="56">
        <f t="shared" si="1"/>
        <v>2771</v>
      </c>
      <c r="S12" s="57" t="e">
        <f>IF(Q12&lt;&gt;0,R12/G12,"")</f>
        <v>#VALUE!</v>
      </c>
      <c r="T12" s="57">
        <f>IF(Q12&lt;&gt;0,Q12/R12,"")</f>
        <v>1449.1230602670516</v>
      </c>
      <c r="U12" s="58">
        <v>6929285</v>
      </c>
      <c r="V12" s="59">
        <f>IF(U12&lt;&gt;0,-(U12-Q12)/U12,"")</f>
        <v>-0.4205000948871348</v>
      </c>
      <c r="W12" s="69">
        <v>124713476</v>
      </c>
      <c r="X12" s="43">
        <v>95943</v>
      </c>
      <c r="Y12" s="45">
        <f>W12/X12</f>
        <v>1299.870506446536</v>
      </c>
    </row>
    <row r="13" spans="1:25" ht="30" customHeight="1">
      <c r="A13" s="40">
        <v>10</v>
      </c>
      <c r="B13" s="41"/>
      <c r="C13" s="52" t="s">
        <v>28</v>
      </c>
      <c r="D13" s="53">
        <v>40479</v>
      </c>
      <c r="E13" s="54" t="s">
        <v>29</v>
      </c>
      <c r="F13" s="55">
        <v>15</v>
      </c>
      <c r="G13" s="55" t="s">
        <v>24</v>
      </c>
      <c r="H13" s="55">
        <v>2</v>
      </c>
      <c r="I13" s="66">
        <v>640685</v>
      </c>
      <c r="J13" s="66">
        <v>510</v>
      </c>
      <c r="K13" s="66">
        <v>924500</v>
      </c>
      <c r="L13" s="66">
        <v>739</v>
      </c>
      <c r="M13" s="66">
        <v>1407360</v>
      </c>
      <c r="N13" s="66">
        <v>1131</v>
      </c>
      <c r="O13" s="66">
        <v>986750</v>
      </c>
      <c r="P13" s="66">
        <v>803</v>
      </c>
      <c r="Q13" s="56">
        <f t="shared" si="1"/>
        <v>3959295</v>
      </c>
      <c r="R13" s="56">
        <f>+J13+L13+N13+P13</f>
        <v>3183</v>
      </c>
      <c r="S13" s="57" t="e">
        <f>IF(Q13&lt;&gt;0,R13/G13,"")</f>
        <v>#VALUE!</v>
      </c>
      <c r="T13" s="57">
        <f>IF(Q13&lt;&gt;0,Q13/R13,"")</f>
        <v>1243.8878416588125</v>
      </c>
      <c r="U13" s="58">
        <v>8362890</v>
      </c>
      <c r="V13" s="59">
        <f>IF(U13&lt;&gt;0,-(U13-Q13)/U13,"")</f>
        <v>-0.5265637835724253</v>
      </c>
      <c r="W13" s="67">
        <v>17080465</v>
      </c>
      <c r="X13" s="68">
        <v>13933</v>
      </c>
      <c r="Y13" s="45">
        <f>W13/X13</f>
        <v>1225.9000215316155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6"/>
      <c r="J14" s="46"/>
      <c r="K14" s="46"/>
      <c r="L14" s="46"/>
      <c r="M14" s="46"/>
      <c r="N14" s="46"/>
      <c r="O14" s="46"/>
      <c r="P14" s="46"/>
      <c r="Q14" s="47"/>
      <c r="R14" s="48"/>
      <c r="S14" s="49"/>
      <c r="T14" s="46"/>
      <c r="U14" s="46"/>
      <c r="V14" s="46"/>
      <c r="W14" s="46"/>
      <c r="X14" s="46"/>
      <c r="Y14" s="46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54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189783555</v>
      </c>
      <c r="R15" s="27">
        <f>SUM(R4:R14)</f>
        <v>152068</v>
      </c>
      <c r="S15" s="28">
        <f>R15/G15</f>
        <v>2816.074074074074</v>
      </c>
      <c r="T15" s="44">
        <f>Q15/R15</f>
        <v>1248.017696030723</v>
      </c>
      <c r="U15" s="39">
        <v>104838055</v>
      </c>
      <c r="V15" s="38">
        <f>IF(U15&lt;&gt;0,-(U15-Q15)/U15,"")</f>
        <v>0.8102544443427532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2010-11-09T14:35:43Z</dcterms:modified>
  <cp:category/>
  <cp:version/>
  <cp:contentType/>
  <cp:contentStatus/>
</cp:coreProperties>
</file>