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9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<sst xmlns="http://schemas.openxmlformats.org/spreadsheetml/2006/main" count="68" uniqueCount="44">
  <si>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</si>
  <si>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</si>
  <si>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</si>
  <si>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</si>
  <si>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</si>
  <si>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</si>
  <si>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</si>
  <si>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</si>
  <si>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</si>
  <si>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</si>
  <si>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</si>
  <si>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</si>
  <si>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</si>
  <si>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</si>
  <si>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</si>
  <si>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</si>
  <si>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</si>
  <si>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</si>
  <si>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</si>
  <si>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</si>
  <si>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</si>
  <si>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Harry Potter and the Deathly Hallows Part I.</t>
  </si>
  <si>
    <t>InterCom</t>
  </si>
  <si>
    <t>45+2+1</t>
  </si>
  <si>
    <t>n/a</t>
  </si>
  <si>
    <t>Tangled</t>
  </si>
  <si>
    <t>Forum Hungary</t>
  </si>
  <si>
    <t>Unstoppable</t>
  </si>
  <si>
    <t>24+2</t>
  </si>
  <si>
    <t>The Social Network</t>
  </si>
  <si>
    <t>Killers</t>
  </si>
  <si>
    <t>Palace Pictures</t>
  </si>
  <si>
    <t>Life As We Know It</t>
  </si>
  <si>
    <t>27+2</t>
  </si>
  <si>
    <t>Due Date</t>
  </si>
  <si>
    <t>30+2</t>
  </si>
  <si>
    <t>Hungaricom</t>
  </si>
  <si>
    <t>28+1</t>
  </si>
  <si>
    <t>Zimmer Feri 2 (local)</t>
  </si>
  <si>
    <t xml:space="preserve">Despicable Me </t>
  </si>
  <si>
    <t>UIP</t>
  </si>
  <si>
    <t>20+1+30+3</t>
  </si>
  <si>
    <t>Machete</t>
  </si>
  <si>
    <t>Budapest Film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</si>
</sst>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5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4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4689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305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2-5 DECEMBER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R1" sqref="R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4.57421875" style="0" customWidth="1"/>
    <col min="4" max="4" width="16.0039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2.851562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8515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40507</v>
      </c>
      <c r="E4" s="58" t="s">
        <v>22</v>
      </c>
      <c r="F4" s="59" t="s">
        <v>23</v>
      </c>
      <c r="G4" s="59" t="s">
        <v>24</v>
      </c>
      <c r="H4" s="59">
        <v>2</v>
      </c>
      <c r="I4" s="60">
        <v>7727835</v>
      </c>
      <c r="J4" s="60">
        <v>6881</v>
      </c>
      <c r="K4" s="60">
        <v>15394385</v>
      </c>
      <c r="L4" s="60">
        <v>14020</v>
      </c>
      <c r="M4" s="60">
        <v>31147380</v>
      </c>
      <c r="N4" s="60">
        <v>27737</v>
      </c>
      <c r="O4" s="60">
        <v>19836600</v>
      </c>
      <c r="P4" s="60">
        <v>17347</v>
      </c>
      <c r="Q4" s="61">
        <f aca="true" t="shared" si="0" ref="Q4:R7">+I4+K4+M4+O4</f>
        <v>74106200</v>
      </c>
      <c r="R4" s="61">
        <f t="shared" si="0"/>
        <v>65985</v>
      </c>
      <c r="S4" s="62" t="e">
        <f aca="true" t="shared" si="1" ref="S4:S10">IF(Q4&lt;&gt;0,R4/G4,"")</f>
        <v>#VALUE!</v>
      </c>
      <c r="T4" s="62">
        <f aca="true" t="shared" si="2" ref="T4:T10">IF(Q4&lt;&gt;0,Q4/R4,"")</f>
        <v>1123.0764567704782</v>
      </c>
      <c r="U4" s="63">
        <v>183810590</v>
      </c>
      <c r="V4" s="64">
        <f aca="true" t="shared" si="3" ref="V4:V10">IF(U4&lt;&gt;0,-(U4-Q4)/U4,"")</f>
        <v>-0.5968338929764602</v>
      </c>
      <c r="W4" s="65">
        <v>289696485</v>
      </c>
      <c r="X4" s="65">
        <v>261296</v>
      </c>
      <c r="Y4" s="50">
        <f aca="true" t="shared" si="4" ref="Y4:Y10">W4/X4</f>
        <v>1108.6908525197478</v>
      </c>
    </row>
    <row r="5" spans="1:25" ht="30" customHeight="1">
      <c r="A5" s="40">
        <v>2</v>
      </c>
      <c r="B5" s="41"/>
      <c r="C5" s="66" t="s">
        <v>25</v>
      </c>
      <c r="D5" s="57">
        <v>40514</v>
      </c>
      <c r="E5" s="58" t="s">
        <v>26</v>
      </c>
      <c r="F5" s="59">
        <v>47</v>
      </c>
      <c r="G5" s="59" t="s">
        <v>24</v>
      </c>
      <c r="H5" s="59">
        <v>1</v>
      </c>
      <c r="I5" s="67">
        <v>3861060</v>
      </c>
      <c r="J5" s="67">
        <v>2918</v>
      </c>
      <c r="K5" s="67">
        <v>7038895</v>
      </c>
      <c r="L5" s="67">
        <v>5343</v>
      </c>
      <c r="M5" s="67">
        <v>24707285</v>
      </c>
      <c r="N5" s="67">
        <v>18693</v>
      </c>
      <c r="O5" s="67">
        <v>22455420</v>
      </c>
      <c r="P5" s="67">
        <v>17041</v>
      </c>
      <c r="Q5" s="61">
        <f t="shared" si="0"/>
        <v>58062660</v>
      </c>
      <c r="R5" s="61">
        <f t="shared" si="0"/>
        <v>43995</v>
      </c>
      <c r="S5" s="62" t="e">
        <f t="shared" si="1"/>
        <v>#VALUE!</v>
      </c>
      <c r="T5" s="62">
        <f t="shared" si="2"/>
        <v>1319.7558813501535</v>
      </c>
      <c r="U5" s="63">
        <v>0</v>
      </c>
      <c r="V5" s="64">
        <f t="shared" si="3"/>
      </c>
      <c r="W5" s="48">
        <v>58062660</v>
      </c>
      <c r="X5" s="48">
        <v>43995</v>
      </c>
      <c r="Y5" s="50">
        <f t="shared" si="4"/>
        <v>1319.7558813501535</v>
      </c>
    </row>
    <row r="6" spans="1:25" ht="30" customHeight="1">
      <c r="A6" s="40">
        <v>3</v>
      </c>
      <c r="B6" s="41"/>
      <c r="C6" s="56" t="s">
        <v>32</v>
      </c>
      <c r="D6" s="57">
        <v>40514</v>
      </c>
      <c r="E6" s="58" t="s">
        <v>22</v>
      </c>
      <c r="F6" s="59" t="s">
        <v>33</v>
      </c>
      <c r="G6" s="59" t="s">
        <v>24</v>
      </c>
      <c r="H6" s="59">
        <v>1</v>
      </c>
      <c r="I6" s="60">
        <v>2084060</v>
      </c>
      <c r="J6" s="60">
        <v>1767</v>
      </c>
      <c r="K6" s="60">
        <v>3546230</v>
      </c>
      <c r="L6" s="60">
        <v>3048</v>
      </c>
      <c r="M6" s="60">
        <v>6702510</v>
      </c>
      <c r="N6" s="60">
        <v>5677</v>
      </c>
      <c r="O6" s="60">
        <v>4747990</v>
      </c>
      <c r="P6" s="60">
        <v>4013</v>
      </c>
      <c r="Q6" s="61">
        <f t="shared" si="0"/>
        <v>17080790</v>
      </c>
      <c r="R6" s="61">
        <f t="shared" si="0"/>
        <v>14505</v>
      </c>
      <c r="S6" s="62" t="e">
        <f t="shared" si="1"/>
        <v>#VALUE!</v>
      </c>
      <c r="T6" s="62">
        <f t="shared" si="2"/>
        <v>1177.5794553602207</v>
      </c>
      <c r="U6" s="63">
        <v>0</v>
      </c>
      <c r="V6" s="64">
        <f t="shared" si="3"/>
      </c>
      <c r="W6" s="65">
        <v>17080790</v>
      </c>
      <c r="X6" s="65">
        <v>14505</v>
      </c>
      <c r="Y6" s="50">
        <f t="shared" si="4"/>
        <v>1177.5794553602207</v>
      </c>
    </row>
    <row r="7" spans="1:25" ht="30" customHeight="1">
      <c r="A7" s="40">
        <v>4</v>
      </c>
      <c r="B7" s="41"/>
      <c r="C7" s="56" t="s">
        <v>38</v>
      </c>
      <c r="D7" s="57">
        <v>40514</v>
      </c>
      <c r="E7" s="58" t="s">
        <v>36</v>
      </c>
      <c r="F7" s="59" t="s">
        <v>37</v>
      </c>
      <c r="G7" s="59" t="s">
        <v>24</v>
      </c>
      <c r="H7" s="59">
        <v>1</v>
      </c>
      <c r="I7" s="67">
        <v>1642285</v>
      </c>
      <c r="J7" s="67">
        <v>1641</v>
      </c>
      <c r="K7" s="67">
        <v>2488880</v>
      </c>
      <c r="L7" s="67">
        <v>2489</v>
      </c>
      <c r="M7" s="67">
        <v>5920825</v>
      </c>
      <c r="N7" s="67">
        <v>5827</v>
      </c>
      <c r="O7" s="67">
        <v>4750585</v>
      </c>
      <c r="P7" s="67">
        <v>4566</v>
      </c>
      <c r="Q7" s="61">
        <f t="shared" si="0"/>
        <v>14802575</v>
      </c>
      <c r="R7" s="61">
        <f t="shared" si="0"/>
        <v>14523</v>
      </c>
      <c r="S7" s="62" t="e">
        <f t="shared" si="1"/>
        <v>#VALUE!</v>
      </c>
      <c r="T7" s="62">
        <f t="shared" si="2"/>
        <v>1019.2504992081526</v>
      </c>
      <c r="U7" s="63">
        <v>0</v>
      </c>
      <c r="V7" s="64">
        <f t="shared" si="3"/>
      </c>
      <c r="W7" s="48">
        <v>14802575</v>
      </c>
      <c r="X7" s="48">
        <v>14523</v>
      </c>
      <c r="Y7" s="50">
        <f t="shared" si="4"/>
        <v>1019.2504992081526</v>
      </c>
    </row>
    <row r="8" spans="1:25" ht="30" customHeight="1">
      <c r="A8" s="40">
        <v>5</v>
      </c>
      <c r="B8" s="41"/>
      <c r="C8" s="66" t="s">
        <v>34</v>
      </c>
      <c r="D8" s="57">
        <v>40486</v>
      </c>
      <c r="E8" s="58" t="s">
        <v>22</v>
      </c>
      <c r="F8" s="59" t="s">
        <v>35</v>
      </c>
      <c r="G8" s="59" t="s">
        <v>24</v>
      </c>
      <c r="H8" s="59">
        <v>5</v>
      </c>
      <c r="I8" s="60">
        <v>777430</v>
      </c>
      <c r="J8" s="60">
        <v>702</v>
      </c>
      <c r="K8" s="60">
        <v>1452575</v>
      </c>
      <c r="L8" s="60">
        <v>1298</v>
      </c>
      <c r="M8" s="60">
        <v>2886770</v>
      </c>
      <c r="N8" s="60">
        <v>2478</v>
      </c>
      <c r="O8" s="60">
        <v>1748360</v>
      </c>
      <c r="P8" s="60">
        <v>1456</v>
      </c>
      <c r="Q8" s="61">
        <f>+I8+K8+M8+O8</f>
        <v>6865135</v>
      </c>
      <c r="R8" s="61">
        <f>+J8+L8+N8+P8</f>
        <v>5934</v>
      </c>
      <c r="S8" s="62" t="e">
        <f t="shared" si="1"/>
        <v>#VALUE!</v>
      </c>
      <c r="T8" s="62">
        <f t="shared" si="2"/>
        <v>1156.9152342433435</v>
      </c>
      <c r="U8" s="63">
        <v>13910165</v>
      </c>
      <c r="V8" s="64">
        <f t="shared" si="3"/>
        <v>-0.506466314382324</v>
      </c>
      <c r="W8" s="65">
        <v>193267877</v>
      </c>
      <c r="X8" s="65">
        <v>170949</v>
      </c>
      <c r="Y8" s="50">
        <f t="shared" si="4"/>
        <v>1130.5586870938116</v>
      </c>
    </row>
    <row r="9" spans="1:25" ht="30" customHeight="1">
      <c r="A9" s="40">
        <v>6</v>
      </c>
      <c r="B9" s="41"/>
      <c r="C9" s="66" t="s">
        <v>39</v>
      </c>
      <c r="D9" s="57">
        <v>40486</v>
      </c>
      <c r="E9" s="58" t="s">
        <v>40</v>
      </c>
      <c r="F9" s="59" t="s">
        <v>41</v>
      </c>
      <c r="G9" s="59">
        <v>54</v>
      </c>
      <c r="H9" s="59">
        <v>5</v>
      </c>
      <c r="I9" s="69">
        <v>236970</v>
      </c>
      <c r="J9" s="69">
        <v>172</v>
      </c>
      <c r="K9" s="67">
        <v>505110</v>
      </c>
      <c r="L9" s="67">
        <v>492</v>
      </c>
      <c r="M9" s="67">
        <v>1914385</v>
      </c>
      <c r="N9" s="67">
        <v>1565</v>
      </c>
      <c r="O9" s="67">
        <v>1522710</v>
      </c>
      <c r="P9" s="67">
        <v>1156</v>
      </c>
      <c r="Q9" s="61">
        <f>+I9+K9+M9+O9</f>
        <v>4179175</v>
      </c>
      <c r="R9" s="61">
        <f>+J9+L9+N9+P9</f>
        <v>3385</v>
      </c>
      <c r="S9" s="62">
        <f t="shared" si="1"/>
        <v>62.68518518518518</v>
      </c>
      <c r="T9" s="62">
        <f t="shared" si="2"/>
        <v>1234.615952732644</v>
      </c>
      <c r="U9" s="63">
        <v>13372940</v>
      </c>
      <c r="V9" s="64">
        <f t="shared" si="3"/>
        <v>-0.6874901854042567</v>
      </c>
      <c r="W9" s="48">
        <v>185830905</v>
      </c>
      <c r="X9" s="48">
        <v>137227</v>
      </c>
      <c r="Y9" s="50">
        <f t="shared" si="4"/>
        <v>1354.186165987743</v>
      </c>
    </row>
    <row r="10" spans="1:25" ht="30" customHeight="1">
      <c r="A10" s="40">
        <v>7</v>
      </c>
      <c r="B10" s="41"/>
      <c r="C10" s="66" t="s">
        <v>42</v>
      </c>
      <c r="D10" s="57">
        <v>40507</v>
      </c>
      <c r="E10" s="58" t="s">
        <v>43</v>
      </c>
      <c r="F10" s="59">
        <v>15</v>
      </c>
      <c r="G10" s="59" t="s">
        <v>24</v>
      </c>
      <c r="H10" s="59">
        <v>2</v>
      </c>
      <c r="I10" s="70"/>
      <c r="J10" s="70"/>
      <c r="K10" s="70"/>
      <c r="L10" s="70"/>
      <c r="M10" s="70"/>
      <c r="N10" s="70"/>
      <c r="O10" s="70"/>
      <c r="P10" s="70"/>
      <c r="Q10" s="61">
        <v>3649485</v>
      </c>
      <c r="R10" s="61">
        <v>2926</v>
      </c>
      <c r="S10" s="62" t="e">
        <f t="shared" si="1"/>
        <v>#VALUE!</v>
      </c>
      <c r="T10" s="62">
        <f t="shared" si="2"/>
        <v>1247.2607655502393</v>
      </c>
      <c r="U10" s="63">
        <v>6388075</v>
      </c>
      <c r="V10" s="64">
        <f t="shared" si="3"/>
        <v>-0.428703482661052</v>
      </c>
      <c r="W10" s="48">
        <v>12467375</v>
      </c>
      <c r="X10" s="48">
        <v>10537</v>
      </c>
      <c r="Y10" s="50">
        <f t="shared" si="4"/>
        <v>1183.1996773275125</v>
      </c>
    </row>
    <row r="11" spans="1:25" ht="30" customHeight="1">
      <c r="A11" s="40">
        <v>8</v>
      </c>
      <c r="B11" s="41"/>
      <c r="C11" s="56" t="s">
        <v>30</v>
      </c>
      <c r="D11" s="57">
        <v>40500</v>
      </c>
      <c r="E11" s="58" t="s">
        <v>31</v>
      </c>
      <c r="F11" s="59">
        <v>24</v>
      </c>
      <c r="G11" s="59" t="s">
        <v>24</v>
      </c>
      <c r="H11" s="59">
        <v>3</v>
      </c>
      <c r="I11" s="68">
        <v>335870</v>
      </c>
      <c r="J11" s="68">
        <v>279</v>
      </c>
      <c r="K11" s="68">
        <v>590030</v>
      </c>
      <c r="L11" s="68">
        <v>488</v>
      </c>
      <c r="M11" s="68">
        <v>1180120</v>
      </c>
      <c r="N11" s="68">
        <v>974</v>
      </c>
      <c r="O11" s="68">
        <v>838570</v>
      </c>
      <c r="P11" s="68">
        <v>679</v>
      </c>
      <c r="Q11" s="61">
        <f aca="true" t="shared" si="5" ref="Q11:R13">+I11+K11+M11+O11</f>
        <v>2944590</v>
      </c>
      <c r="R11" s="61">
        <f t="shared" si="5"/>
        <v>2420</v>
      </c>
      <c r="S11" s="62" t="e">
        <f>IF(Q11&lt;&gt;0,R11/G11,"")</f>
        <v>#VALUE!</v>
      </c>
      <c r="T11" s="62">
        <f>IF(Q11&lt;&gt;0,Q11/R11,"")</f>
        <v>1216.7727272727273</v>
      </c>
      <c r="U11" s="63">
        <v>8841485</v>
      </c>
      <c r="V11" s="64">
        <f>IF(U11&lt;&gt;0,-(U11-Q11)/U11,"")</f>
        <v>-0.6669575303243742</v>
      </c>
      <c r="W11" s="51">
        <v>33497949</v>
      </c>
      <c r="X11" s="51">
        <v>28581</v>
      </c>
      <c r="Y11" s="50">
        <f>W11/X11</f>
        <v>1172.0355830796684</v>
      </c>
    </row>
    <row r="12" spans="1:25" ht="30" customHeight="1">
      <c r="A12" s="40">
        <v>9</v>
      </c>
      <c r="B12" s="41"/>
      <c r="C12" s="66" t="s">
        <v>27</v>
      </c>
      <c r="D12" s="57">
        <v>40500</v>
      </c>
      <c r="E12" s="58" t="s">
        <v>22</v>
      </c>
      <c r="F12" s="59" t="s">
        <v>28</v>
      </c>
      <c r="G12" s="59" t="s">
        <v>24</v>
      </c>
      <c r="H12" s="59">
        <v>3</v>
      </c>
      <c r="I12" s="60">
        <v>231625</v>
      </c>
      <c r="J12" s="60">
        <v>202</v>
      </c>
      <c r="K12" s="60">
        <v>452940</v>
      </c>
      <c r="L12" s="60">
        <v>366</v>
      </c>
      <c r="M12" s="60">
        <v>837490</v>
      </c>
      <c r="N12" s="60">
        <v>687</v>
      </c>
      <c r="O12" s="60">
        <v>606970</v>
      </c>
      <c r="P12" s="60">
        <v>500</v>
      </c>
      <c r="Q12" s="61">
        <f t="shared" si="5"/>
        <v>2129025</v>
      </c>
      <c r="R12" s="61">
        <f t="shared" si="5"/>
        <v>1755</v>
      </c>
      <c r="S12" s="62" t="e">
        <f>IF(Q12&lt;&gt;0,R12/G12,"")</f>
        <v>#VALUE!</v>
      </c>
      <c r="T12" s="62">
        <f>IF(Q12&lt;&gt;0,Q12/R12,"")</f>
        <v>1213.1196581196582</v>
      </c>
      <c r="U12" s="63">
        <v>4573380</v>
      </c>
      <c r="V12" s="64">
        <f>IF(U12&lt;&gt;0,-(U12-Q12)/U12,"")</f>
        <v>-0.5344745024467681</v>
      </c>
      <c r="W12" s="65">
        <v>21598443</v>
      </c>
      <c r="X12" s="65">
        <v>18543</v>
      </c>
      <c r="Y12" s="50">
        <f>W12/X12</f>
        <v>1164.7760880116487</v>
      </c>
    </row>
    <row r="13" spans="1:25" ht="30" customHeight="1">
      <c r="A13" s="40">
        <v>10</v>
      </c>
      <c r="B13" s="41"/>
      <c r="C13" s="66" t="s">
        <v>29</v>
      </c>
      <c r="D13" s="57">
        <v>40493</v>
      </c>
      <c r="E13" s="58" t="s">
        <v>22</v>
      </c>
      <c r="F13" s="59">
        <v>25</v>
      </c>
      <c r="G13" s="59" t="s">
        <v>24</v>
      </c>
      <c r="H13" s="59">
        <v>4</v>
      </c>
      <c r="I13" s="60">
        <v>287270</v>
      </c>
      <c r="J13" s="60">
        <v>234</v>
      </c>
      <c r="K13" s="60">
        <v>454960</v>
      </c>
      <c r="L13" s="60">
        <v>378</v>
      </c>
      <c r="M13" s="60">
        <v>758947</v>
      </c>
      <c r="N13" s="60">
        <v>616</v>
      </c>
      <c r="O13" s="60">
        <v>551300</v>
      </c>
      <c r="P13" s="60">
        <v>440</v>
      </c>
      <c r="Q13" s="61">
        <f t="shared" si="5"/>
        <v>2052477</v>
      </c>
      <c r="R13" s="61">
        <f t="shared" si="5"/>
        <v>1668</v>
      </c>
      <c r="S13" s="62" t="e">
        <f>IF(Q13&lt;&gt;0,R13/G13,"")</f>
        <v>#VALUE!</v>
      </c>
      <c r="T13" s="62">
        <f>IF(Q13&lt;&gt;0,Q13/R13,"")</f>
        <v>1230.5017985611512</v>
      </c>
      <c r="U13" s="63">
        <v>3825595</v>
      </c>
      <c r="V13" s="64">
        <f>IF(U13&lt;&gt;0,-(U13-Q13)/U13,"")</f>
        <v>-0.4634881632791762</v>
      </c>
      <c r="W13" s="65">
        <v>36448948</v>
      </c>
      <c r="X13" s="65">
        <v>31558</v>
      </c>
      <c r="Y13" s="50">
        <f>W13/X13</f>
        <v>1154.9828252740986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54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185872112</v>
      </c>
      <c r="R15" s="27">
        <f>SUM(R4:R14)</f>
        <v>157096</v>
      </c>
      <c r="S15" s="28">
        <f>R15/G15</f>
        <v>2909.185185185185</v>
      </c>
      <c r="T15" s="49">
        <f>Q15/R15</f>
        <v>1183.1753322808984</v>
      </c>
      <c r="U15" s="39">
        <v>244118795</v>
      </c>
      <c r="V15" s="38">
        <f>IF(U15&lt;&gt;0,-(U15-Q15)/U15,"")</f>
        <v>-0.23859974812672657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2010-12-06T17:30:40Z</dcterms:modified>
  <cp:category/>
  <cp:version/>
  <cp:contentType/>
  <cp:contentStatus/>
</cp:coreProperties>
</file>