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52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<sst xmlns="http://schemas.openxmlformats.org/spreadsheetml/2006/main" count="66" uniqueCount="42">
  <si>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</si>
  <si>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</si>
  <si>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</si>
  <si>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</si>
  <si>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</si>
  <si>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</si>
  <si>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</si>
  <si>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</si>
  <si>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</si>
  <si>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</si>
  <si>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</si>
  <si>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</si>
  <si>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</si>
  <si>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</si>
  <si>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</si>
  <si>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</si>
  <si>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</si>
  <si>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</si>
  <si>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</si>
  <si>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</si>
  <si>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</si>
  <si>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Little Fockers</t>
  </si>
  <si>
    <t>UIP</t>
  </si>
  <si>
    <t>29+1</t>
  </si>
  <si>
    <t>TRON: Legacy</t>
  </si>
  <si>
    <t>Forum Hungary</t>
  </si>
  <si>
    <t>n/a</t>
  </si>
  <si>
    <t>Tangled</t>
  </si>
  <si>
    <t>Üvegtigris 3 (local)</t>
  </si>
  <si>
    <t>Szuez Film</t>
  </si>
  <si>
    <t>The Chronicles of Narnia: The Voyage of the Dawn Treader</t>
  </si>
  <si>
    <t>InterCom</t>
  </si>
  <si>
    <t>23-21-2</t>
  </si>
  <si>
    <t>Harry Potter and the Deathly Hallows Part I.</t>
  </si>
  <si>
    <t>45+2+1</t>
  </si>
  <si>
    <t>Megamind</t>
  </si>
  <si>
    <t>18+18+2</t>
  </si>
  <si>
    <t>Arthur et la guerre des deux mondes</t>
  </si>
  <si>
    <t>Red</t>
  </si>
  <si>
    <t>Palace Pictures</t>
  </si>
  <si>
    <t>Life As We Know It</t>
  </si>
  <si>
    <t>27+2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</si>
</sst>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0" borderId="26" xfId="0" applyNumberFormat="1" applyFont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33" fillId="25" borderId="26" xfId="0" applyNumberFormat="1" applyFont="1" applyFill="1" applyBorder="1" applyAlignment="1">
      <alignment vertical="center"/>
    </xf>
    <xf numFmtId="3" fontId="14" fillId="25" borderId="26" xfId="39" applyNumberFormat="1" applyFont="1" applyFill="1" applyBorder="1" applyAlignment="1">
      <alignment horizontal="right"/>
    </xf>
    <xf numFmtId="0" fontId="14" fillId="25" borderId="26" xfId="0" applyFont="1" applyFill="1" applyBorder="1" applyAlignment="1">
      <alignment vertical="center"/>
    </xf>
    <xf numFmtId="198" fontId="14" fillId="0" borderId="26" xfId="39" applyNumberFormat="1" applyFont="1" applyFill="1" applyBorder="1" applyAlignment="1">
      <alignment/>
    </xf>
    <xf numFmtId="198" fontId="15" fillId="0" borderId="26" xfId="39" applyNumberFormat="1" applyFont="1" applyBorder="1" applyAlignment="1">
      <alignment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93452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9068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23-26 DECEMBER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D1">
      <selection activeCell="W5" sqref="W5:X5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58.140625" style="0" customWidth="1"/>
    <col min="4" max="4" width="14.7109375" style="0" customWidth="1"/>
    <col min="5" max="5" width="16.14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72" t="s">
        <v>3</v>
      </c>
      <c r="G2" s="72" t="s">
        <v>4</v>
      </c>
      <c r="H2" s="72" t="s">
        <v>5</v>
      </c>
      <c r="I2" s="74" t="s">
        <v>18</v>
      </c>
      <c r="J2" s="74"/>
      <c r="K2" s="74" t="s">
        <v>6</v>
      </c>
      <c r="L2" s="74"/>
      <c r="M2" s="74" t="s">
        <v>7</v>
      </c>
      <c r="N2" s="74"/>
      <c r="O2" s="74" t="s">
        <v>8</v>
      </c>
      <c r="P2" s="74"/>
      <c r="Q2" s="74" t="s">
        <v>9</v>
      </c>
      <c r="R2" s="74"/>
      <c r="S2" s="74"/>
      <c r="T2" s="74"/>
      <c r="U2" s="74" t="s">
        <v>10</v>
      </c>
      <c r="V2" s="74"/>
      <c r="W2" s="74" t="s">
        <v>11</v>
      </c>
      <c r="X2" s="74"/>
      <c r="Y2" s="77"/>
    </row>
    <row r="3" spans="1:25" ht="30" customHeight="1">
      <c r="A3" s="13"/>
      <c r="B3" s="14"/>
      <c r="C3" s="82"/>
      <c r="D3" s="84"/>
      <c r="E3" s="85"/>
      <c r="F3" s="73"/>
      <c r="G3" s="73"/>
      <c r="H3" s="73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40535</v>
      </c>
      <c r="E4" s="57" t="s">
        <v>22</v>
      </c>
      <c r="F4" s="58" t="s">
        <v>23</v>
      </c>
      <c r="G4" s="58">
        <v>30</v>
      </c>
      <c r="H4" s="58">
        <v>1</v>
      </c>
      <c r="I4" s="59">
        <v>7958835</v>
      </c>
      <c r="J4" s="60">
        <v>7104</v>
      </c>
      <c r="K4" s="60">
        <v>1462400</v>
      </c>
      <c r="L4" s="60">
        <v>1273</v>
      </c>
      <c r="M4" s="60">
        <v>9795615</v>
      </c>
      <c r="N4" s="60">
        <v>8406</v>
      </c>
      <c r="O4" s="60">
        <v>15311650</v>
      </c>
      <c r="P4" s="60">
        <v>13059</v>
      </c>
      <c r="Q4" s="61">
        <f>+I4+K4+M4+O4</f>
        <v>34528500</v>
      </c>
      <c r="R4" s="61">
        <f>+J4+L4+N4+P4</f>
        <v>29842</v>
      </c>
      <c r="S4" s="62">
        <f>IF(Q4&lt;&gt;0,R4/G4,"")</f>
        <v>994.7333333333333</v>
      </c>
      <c r="T4" s="62">
        <f>IF(Q4&lt;&gt;0,Q4/R4,"")</f>
        <v>1157.0437638228</v>
      </c>
      <c r="U4" s="63">
        <v>0</v>
      </c>
      <c r="V4" s="64">
        <f>IF(U4&lt;&gt;0,-(U4-Q4)/U4,"")</f>
      </c>
      <c r="W4" s="48">
        <v>34528500</v>
      </c>
      <c r="X4" s="48">
        <v>29842</v>
      </c>
      <c r="Y4" s="50">
        <f>W4/X4</f>
        <v>1157.0437638228</v>
      </c>
    </row>
    <row r="5" spans="1:25" ht="30" customHeight="1">
      <c r="A5" s="40">
        <v>2</v>
      </c>
      <c r="B5" s="41"/>
      <c r="C5" s="65" t="s">
        <v>28</v>
      </c>
      <c r="D5" s="56">
        <v>40528</v>
      </c>
      <c r="E5" s="57" t="s">
        <v>29</v>
      </c>
      <c r="F5" s="58">
        <v>42</v>
      </c>
      <c r="G5" s="58" t="s">
        <v>26</v>
      </c>
      <c r="H5" s="58">
        <v>2</v>
      </c>
      <c r="I5" s="66"/>
      <c r="J5" s="66"/>
      <c r="K5" s="60"/>
      <c r="L5" s="60"/>
      <c r="M5" s="60"/>
      <c r="N5" s="60"/>
      <c r="O5" s="60"/>
      <c r="P5" s="60"/>
      <c r="Q5" s="61">
        <v>30467498</v>
      </c>
      <c r="R5" s="61">
        <v>27311</v>
      </c>
      <c r="S5" s="62" t="e">
        <f>IF(Q5&lt;&gt;0,R5/G5,"")</f>
        <v>#VALUE!</v>
      </c>
      <c r="T5" s="62">
        <f>IF(Q5&lt;&gt;0,Q5/R5,"")</f>
        <v>1115.5760682508878</v>
      </c>
      <c r="U5" s="63">
        <v>56206990</v>
      </c>
      <c r="V5" s="64">
        <f>IF(U5&lt;&gt;0,-(U5-Q5)/U5,"")</f>
        <v>-0.45794112084635735</v>
      </c>
      <c r="W5" s="48">
        <v>122156996</v>
      </c>
      <c r="X5" s="48">
        <v>113328</v>
      </c>
      <c r="Y5" s="50">
        <f>W5/X5</f>
        <v>1077.90657207398</v>
      </c>
    </row>
    <row r="6" spans="1:25" ht="30" customHeight="1">
      <c r="A6" s="40">
        <v>3</v>
      </c>
      <c r="B6" s="41"/>
      <c r="C6" s="65" t="s">
        <v>24</v>
      </c>
      <c r="D6" s="56">
        <v>40528</v>
      </c>
      <c r="E6" s="57" t="s">
        <v>25</v>
      </c>
      <c r="F6" s="58">
        <v>47</v>
      </c>
      <c r="G6" s="58" t="s">
        <v>26</v>
      </c>
      <c r="H6" s="58">
        <v>2</v>
      </c>
      <c r="I6" s="60">
        <v>5964910</v>
      </c>
      <c r="J6" s="60">
        <v>4192</v>
      </c>
      <c r="K6" s="60">
        <v>675450</v>
      </c>
      <c r="L6" s="60">
        <v>488</v>
      </c>
      <c r="M6" s="60">
        <v>5682180</v>
      </c>
      <c r="N6" s="60">
        <v>3904</v>
      </c>
      <c r="O6" s="60">
        <v>8367510</v>
      </c>
      <c r="P6" s="60">
        <v>5729</v>
      </c>
      <c r="Q6" s="61">
        <f aca="true" t="shared" si="0" ref="Q6:R13">+I6+K6+M6+O6</f>
        <v>20690050</v>
      </c>
      <c r="R6" s="61">
        <f t="shared" si="0"/>
        <v>14313</v>
      </c>
      <c r="S6" s="62" t="e">
        <f aca="true" t="shared" si="1" ref="S6:S13">IF(Q6&lt;&gt;0,R6/G6,"")</f>
        <v>#VALUE!</v>
      </c>
      <c r="T6" s="62">
        <f aca="true" t="shared" si="2" ref="T6:T13">IF(Q6&lt;&gt;0,Q6/R6,"")</f>
        <v>1445.5425137986447</v>
      </c>
      <c r="U6" s="63">
        <v>33318425</v>
      </c>
      <c r="V6" s="64">
        <f aca="true" t="shared" si="3" ref="V6:V13">IF(U6&lt;&gt;0,-(U6-Q6)/U6,"")</f>
        <v>-0.37902076703805776</v>
      </c>
      <c r="W6" s="48">
        <v>73437150</v>
      </c>
      <c r="X6" s="48">
        <v>50959</v>
      </c>
      <c r="Y6" s="50">
        <f aca="true" t="shared" si="4" ref="Y6:Y13">W6/X6</f>
        <v>1441.1026511509253</v>
      </c>
    </row>
    <row r="7" spans="1:25" ht="30" customHeight="1">
      <c r="A7" s="40">
        <v>4</v>
      </c>
      <c r="B7" s="41"/>
      <c r="C7" s="65" t="s">
        <v>27</v>
      </c>
      <c r="D7" s="56">
        <v>40514</v>
      </c>
      <c r="E7" s="57" t="s">
        <v>25</v>
      </c>
      <c r="F7" s="58">
        <v>47</v>
      </c>
      <c r="G7" s="58" t="s">
        <v>26</v>
      </c>
      <c r="H7" s="58">
        <v>4</v>
      </c>
      <c r="I7" s="60">
        <v>4877260</v>
      </c>
      <c r="J7" s="60">
        <v>3912</v>
      </c>
      <c r="K7" s="60">
        <v>4595755</v>
      </c>
      <c r="L7" s="60">
        <v>3756</v>
      </c>
      <c r="M7" s="60">
        <v>3087970</v>
      </c>
      <c r="N7" s="60">
        <v>2356</v>
      </c>
      <c r="O7" s="60">
        <v>6122090</v>
      </c>
      <c r="P7" s="60">
        <v>4654</v>
      </c>
      <c r="Q7" s="61">
        <f t="shared" si="0"/>
        <v>18683075</v>
      </c>
      <c r="R7" s="61">
        <f t="shared" si="0"/>
        <v>14678</v>
      </c>
      <c r="S7" s="62" t="e">
        <f t="shared" si="1"/>
        <v>#VALUE!</v>
      </c>
      <c r="T7" s="62">
        <f t="shared" si="2"/>
        <v>1272.862447199891</v>
      </c>
      <c r="U7" s="63">
        <v>19934605</v>
      </c>
      <c r="V7" s="64">
        <f t="shared" si="3"/>
        <v>-0.06278178072753385</v>
      </c>
      <c r="W7" s="48">
        <v>174141670</v>
      </c>
      <c r="X7" s="48">
        <v>136987</v>
      </c>
      <c r="Y7" s="50">
        <f t="shared" si="4"/>
        <v>1271.2277077386905</v>
      </c>
    </row>
    <row r="8" spans="1:25" ht="30" customHeight="1">
      <c r="A8" s="40">
        <v>5</v>
      </c>
      <c r="B8" s="41"/>
      <c r="C8" s="67" t="s">
        <v>30</v>
      </c>
      <c r="D8" s="56">
        <v>40521</v>
      </c>
      <c r="E8" s="57" t="s">
        <v>31</v>
      </c>
      <c r="F8" s="58" t="s">
        <v>32</v>
      </c>
      <c r="G8" s="58" t="s">
        <v>26</v>
      </c>
      <c r="H8" s="58">
        <v>3</v>
      </c>
      <c r="I8" s="68">
        <v>3153920</v>
      </c>
      <c r="J8" s="68">
        <v>2489</v>
      </c>
      <c r="K8" s="68">
        <v>1538880</v>
      </c>
      <c r="L8" s="68">
        <v>1280</v>
      </c>
      <c r="M8" s="68">
        <v>2442620</v>
      </c>
      <c r="N8" s="68">
        <v>1837</v>
      </c>
      <c r="O8" s="68">
        <v>4105560</v>
      </c>
      <c r="P8" s="68">
        <v>2983</v>
      </c>
      <c r="Q8" s="61">
        <f t="shared" si="0"/>
        <v>11240980</v>
      </c>
      <c r="R8" s="61">
        <f t="shared" si="0"/>
        <v>8589</v>
      </c>
      <c r="S8" s="62" t="e">
        <f t="shared" si="1"/>
        <v>#VALUE!</v>
      </c>
      <c r="T8" s="62">
        <f t="shared" si="2"/>
        <v>1308.7646990336477</v>
      </c>
      <c r="U8" s="63">
        <v>15317950</v>
      </c>
      <c r="V8" s="64">
        <f t="shared" si="3"/>
        <v>-0.26615637209939974</v>
      </c>
      <c r="W8" s="69">
        <v>81934930</v>
      </c>
      <c r="X8" s="69">
        <v>62559</v>
      </c>
      <c r="Y8" s="50">
        <f t="shared" si="4"/>
        <v>1309.7225019581515</v>
      </c>
    </row>
    <row r="9" spans="1:25" ht="30" customHeight="1">
      <c r="A9" s="40">
        <v>6</v>
      </c>
      <c r="B9" s="41"/>
      <c r="C9" s="55" t="s">
        <v>33</v>
      </c>
      <c r="D9" s="56">
        <v>40507</v>
      </c>
      <c r="E9" s="57" t="s">
        <v>31</v>
      </c>
      <c r="F9" s="58" t="s">
        <v>34</v>
      </c>
      <c r="G9" s="58" t="s">
        <v>26</v>
      </c>
      <c r="H9" s="58">
        <v>5</v>
      </c>
      <c r="I9" s="68">
        <v>2754995</v>
      </c>
      <c r="J9" s="68">
        <v>2708</v>
      </c>
      <c r="K9" s="68">
        <v>429920</v>
      </c>
      <c r="L9" s="68">
        <v>400</v>
      </c>
      <c r="M9" s="68">
        <v>2264910</v>
      </c>
      <c r="N9" s="68">
        <v>2009</v>
      </c>
      <c r="O9" s="68">
        <v>3856635</v>
      </c>
      <c r="P9" s="68">
        <v>3386</v>
      </c>
      <c r="Q9" s="61">
        <f t="shared" si="0"/>
        <v>9306460</v>
      </c>
      <c r="R9" s="61">
        <f t="shared" si="0"/>
        <v>8503</v>
      </c>
      <c r="S9" s="62" t="e">
        <f t="shared" si="1"/>
        <v>#VALUE!</v>
      </c>
      <c r="T9" s="62">
        <f t="shared" si="2"/>
        <v>1094.4913559920028</v>
      </c>
      <c r="U9" s="63">
        <v>15958915</v>
      </c>
      <c r="V9" s="64">
        <f t="shared" si="3"/>
        <v>-0.41684882712891197</v>
      </c>
      <c r="W9" s="69">
        <v>382808345</v>
      </c>
      <c r="X9" s="69">
        <v>350266</v>
      </c>
      <c r="Y9" s="50">
        <f t="shared" si="4"/>
        <v>1092.907518857097</v>
      </c>
    </row>
    <row r="10" spans="1:25" ht="30" customHeight="1">
      <c r="A10" s="40">
        <v>7</v>
      </c>
      <c r="B10" s="41"/>
      <c r="C10" s="55" t="s">
        <v>35</v>
      </c>
      <c r="D10" s="56">
        <v>40528</v>
      </c>
      <c r="E10" s="57" t="s">
        <v>22</v>
      </c>
      <c r="F10" s="58" t="s">
        <v>36</v>
      </c>
      <c r="G10" s="58">
        <v>38</v>
      </c>
      <c r="H10" s="58">
        <v>2</v>
      </c>
      <c r="I10" s="59">
        <v>1901200</v>
      </c>
      <c r="J10" s="60">
        <v>1459</v>
      </c>
      <c r="K10" s="60">
        <v>1576730</v>
      </c>
      <c r="L10" s="60">
        <v>1290</v>
      </c>
      <c r="M10" s="60">
        <v>1322010</v>
      </c>
      <c r="N10" s="60">
        <v>990</v>
      </c>
      <c r="O10" s="60">
        <v>2224440</v>
      </c>
      <c r="P10" s="60">
        <v>1658</v>
      </c>
      <c r="Q10" s="61">
        <f t="shared" si="0"/>
        <v>7024380</v>
      </c>
      <c r="R10" s="61">
        <f t="shared" si="0"/>
        <v>5397</v>
      </c>
      <c r="S10" s="62">
        <f t="shared" si="1"/>
        <v>142.02631578947367</v>
      </c>
      <c r="T10" s="62">
        <f t="shared" si="2"/>
        <v>1301.5341856586992</v>
      </c>
      <c r="U10" s="63">
        <v>9363590</v>
      </c>
      <c r="V10" s="64">
        <f t="shared" si="3"/>
        <v>-0.24981978066104987</v>
      </c>
      <c r="W10" s="48">
        <v>30598635</v>
      </c>
      <c r="X10" s="48">
        <v>22769</v>
      </c>
      <c r="Y10" s="50">
        <f t="shared" si="4"/>
        <v>1343.872589924898</v>
      </c>
    </row>
    <row r="11" spans="1:25" ht="30" customHeight="1">
      <c r="A11" s="40">
        <v>8</v>
      </c>
      <c r="B11" s="41"/>
      <c r="C11" s="67" t="s">
        <v>37</v>
      </c>
      <c r="D11" s="56">
        <v>40535</v>
      </c>
      <c r="E11" s="57" t="s">
        <v>25</v>
      </c>
      <c r="F11" s="58">
        <v>23</v>
      </c>
      <c r="G11" s="58" t="s">
        <v>26</v>
      </c>
      <c r="H11" s="58">
        <v>1</v>
      </c>
      <c r="I11" s="60">
        <v>748600</v>
      </c>
      <c r="J11" s="60">
        <v>715</v>
      </c>
      <c r="K11" s="60">
        <v>774530</v>
      </c>
      <c r="L11" s="60">
        <v>716</v>
      </c>
      <c r="M11" s="60">
        <v>567320</v>
      </c>
      <c r="N11" s="60">
        <v>527</v>
      </c>
      <c r="O11" s="60">
        <v>1080255</v>
      </c>
      <c r="P11" s="60">
        <v>983</v>
      </c>
      <c r="Q11" s="61">
        <f t="shared" si="0"/>
        <v>3170705</v>
      </c>
      <c r="R11" s="61">
        <f t="shared" si="0"/>
        <v>2941</v>
      </c>
      <c r="S11" s="62" t="e">
        <f t="shared" si="1"/>
        <v>#VALUE!</v>
      </c>
      <c r="T11" s="62">
        <f t="shared" si="2"/>
        <v>1078.1043862631757</v>
      </c>
      <c r="U11" s="63">
        <v>0</v>
      </c>
      <c r="V11" s="64">
        <f t="shared" si="3"/>
      </c>
      <c r="W11" s="48">
        <v>3170705</v>
      </c>
      <c r="X11" s="48">
        <v>2941</v>
      </c>
      <c r="Y11" s="50">
        <f t="shared" si="4"/>
        <v>1078.1043862631757</v>
      </c>
    </row>
    <row r="12" spans="1:25" ht="30" customHeight="1">
      <c r="A12" s="40">
        <v>9</v>
      </c>
      <c r="B12" s="41"/>
      <c r="C12" s="65" t="s">
        <v>38</v>
      </c>
      <c r="D12" s="56">
        <v>40521</v>
      </c>
      <c r="E12" s="57" t="s">
        <v>39</v>
      </c>
      <c r="F12" s="58">
        <v>24</v>
      </c>
      <c r="G12" s="58" t="s">
        <v>26</v>
      </c>
      <c r="H12" s="58">
        <v>3</v>
      </c>
      <c r="I12" s="70">
        <v>492400</v>
      </c>
      <c r="J12" s="70">
        <v>410</v>
      </c>
      <c r="K12" s="70">
        <v>37020</v>
      </c>
      <c r="L12" s="70">
        <v>27</v>
      </c>
      <c r="M12" s="70">
        <v>999665</v>
      </c>
      <c r="N12" s="70">
        <v>801</v>
      </c>
      <c r="O12" s="70">
        <v>1514700</v>
      </c>
      <c r="P12" s="70">
        <v>1189</v>
      </c>
      <c r="Q12" s="61">
        <f t="shared" si="0"/>
        <v>3043785</v>
      </c>
      <c r="R12" s="61">
        <f t="shared" si="0"/>
        <v>2427</v>
      </c>
      <c r="S12" s="62" t="e">
        <f t="shared" si="1"/>
        <v>#VALUE!</v>
      </c>
      <c r="T12" s="62">
        <f t="shared" si="2"/>
        <v>1254.1347342398021</v>
      </c>
      <c r="U12" s="63">
        <v>5947995</v>
      </c>
      <c r="V12" s="64">
        <f t="shared" si="3"/>
        <v>-0.4882670546965826</v>
      </c>
      <c r="W12" s="71">
        <v>31278840</v>
      </c>
      <c r="X12" s="71">
        <v>25939</v>
      </c>
      <c r="Y12" s="50">
        <f t="shared" si="4"/>
        <v>1205.8614441574464</v>
      </c>
    </row>
    <row r="13" spans="1:25" ht="30" customHeight="1">
      <c r="A13" s="40">
        <v>10</v>
      </c>
      <c r="B13" s="41"/>
      <c r="C13" s="55" t="s">
        <v>40</v>
      </c>
      <c r="D13" s="56">
        <v>40514</v>
      </c>
      <c r="E13" s="57" t="s">
        <v>31</v>
      </c>
      <c r="F13" s="58" t="s">
        <v>41</v>
      </c>
      <c r="G13" s="58" t="s">
        <v>26</v>
      </c>
      <c r="H13" s="58">
        <v>4</v>
      </c>
      <c r="I13" s="68">
        <v>518340</v>
      </c>
      <c r="J13" s="68">
        <v>470</v>
      </c>
      <c r="K13" s="68">
        <v>22490</v>
      </c>
      <c r="L13" s="68">
        <v>19</v>
      </c>
      <c r="M13" s="68">
        <v>666570</v>
      </c>
      <c r="N13" s="68">
        <v>543</v>
      </c>
      <c r="O13" s="68">
        <v>1051740</v>
      </c>
      <c r="P13" s="68">
        <v>861</v>
      </c>
      <c r="Q13" s="61">
        <f t="shared" si="0"/>
        <v>2259140</v>
      </c>
      <c r="R13" s="61">
        <f t="shared" si="0"/>
        <v>1893</v>
      </c>
      <c r="S13" s="62" t="e">
        <f t="shared" si="1"/>
        <v>#VALUE!</v>
      </c>
      <c r="T13" s="62">
        <f t="shared" si="2"/>
        <v>1193.417855256207</v>
      </c>
      <c r="U13" s="63">
        <v>6822500</v>
      </c>
      <c r="V13" s="64">
        <f t="shared" si="3"/>
        <v>-0.6688691828508612</v>
      </c>
      <c r="W13" s="69">
        <v>54526065</v>
      </c>
      <c r="X13" s="69">
        <v>47585</v>
      </c>
      <c r="Y13" s="50">
        <f t="shared" si="4"/>
        <v>1145.866659661658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68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140414573</v>
      </c>
      <c r="R15" s="27">
        <f>SUM(R4:R14)</f>
        <v>115894</v>
      </c>
      <c r="S15" s="28">
        <f>R15/G15</f>
        <v>1704.3235294117646</v>
      </c>
      <c r="T15" s="49">
        <f>Q15/R15</f>
        <v>1211.5775881408874</v>
      </c>
      <c r="U15" s="39">
        <v>166579975</v>
      </c>
      <c r="V15" s="38">
        <f>IF(U15&lt;&gt;0,-(U15-Q15)/U15,"")</f>
        <v>-0.15707411410044936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5" t="s">
        <v>19</v>
      </c>
      <c r="V16" s="75"/>
      <c r="W16" s="75"/>
      <c r="X16" s="75"/>
      <c r="Y16" s="7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6"/>
      <c r="V17" s="76"/>
      <c r="W17" s="76"/>
      <c r="X17" s="76"/>
      <c r="Y17" s="7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6"/>
      <c r="V18" s="76"/>
      <c r="W18" s="76"/>
      <c r="X18" s="76"/>
      <c r="Y18" s="76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2011-01-03T09:50:52Z</dcterms:modified>
  <cp:category/>
  <cp:version/>
  <cp:contentType/>
  <cp:contentStatus/>
</cp:coreProperties>
</file>