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<sst xmlns="http://schemas.openxmlformats.org/spreadsheetml/2006/main" count="68" uniqueCount="46">
  <si>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</si>
  <si>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</si>
  <si>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</si>
  <si>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</si>
  <si>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</si>
  <si>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</si>
  <si>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</si>
  <si>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</si>
  <si>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</si>
  <si>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</si>
  <si>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</si>
  <si>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</si>
  <si>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</si>
  <si>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</si>
  <si>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</si>
  <si>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</si>
  <si>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</si>
  <si>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</si>
  <si>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</si>
  <si>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</si>
  <si>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</si>
  <si>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John Carter</t>
  </si>
  <si>
    <t>Forum Hungary</t>
  </si>
  <si>
    <t>5+30+1</t>
  </si>
  <si>
    <t>n/a</t>
  </si>
  <si>
    <t>Journey 2: The Mysterious Island</t>
  </si>
  <si>
    <t>InterCom</t>
  </si>
  <si>
    <t>1+29+1</t>
  </si>
  <si>
    <t>This Means War</t>
  </si>
  <si>
    <t>30+1</t>
  </si>
  <si>
    <t>Ghost Rider - Spirit of Vengeance</t>
  </si>
  <si>
    <t>Big Bang Media</t>
  </si>
  <si>
    <t>Az ajtó (local)</t>
  </si>
  <si>
    <t>Mokep</t>
  </si>
  <si>
    <t>Chronicle</t>
  </si>
  <si>
    <t>25+1</t>
  </si>
  <si>
    <t>Hugo</t>
  </si>
  <si>
    <t>UIP</t>
  </si>
  <si>
    <t>The Iron Lady</t>
  </si>
  <si>
    <t>02.02.2012</t>
  </si>
  <si>
    <t>Budapest Film</t>
  </si>
  <si>
    <t>Haywire</t>
  </si>
  <si>
    <t>Provideo</t>
  </si>
  <si>
    <t>12+e-cinema</t>
  </si>
  <si>
    <t>Margin Call</t>
  </si>
  <si>
    <t>Vertigo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</si>
</sst>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6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197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horizontal="left" vertical="center"/>
      <protection locked="0"/>
    </xf>
    <xf numFmtId="1" fontId="14" fillId="0" borderId="26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right"/>
      <protection/>
    </xf>
    <xf numFmtId="0" fontId="14" fillId="0" borderId="26" xfId="0" applyNumberFormat="1" applyFont="1" applyFill="1" applyBorder="1" applyAlignment="1" applyProtection="1">
      <alignment vertical="center"/>
      <protection locked="0"/>
    </xf>
    <xf numFmtId="3" fontId="14" fillId="25" borderId="26" xfId="40" applyNumberFormat="1" applyFont="1" applyFill="1" applyBorder="1" applyAlignment="1" applyProtection="1">
      <alignment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4" fillId="26" borderId="26" xfId="42" applyNumberFormat="1" applyFont="1" applyFill="1" applyBorder="1" applyAlignment="1">
      <alignment horizontal="right"/>
    </xf>
    <xf numFmtId="3" fontId="16" fillId="26" borderId="26" xfId="55" applyNumberFormat="1" applyFont="1" applyFill="1" applyBorder="1">
      <alignment/>
      <protection/>
    </xf>
    <xf numFmtId="0" fontId="35" fillId="0" borderId="26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792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3544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MARCH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O21" sqref="O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00390625" style="0" customWidth="1"/>
    <col min="4" max="4" width="13.8515625" style="0" customWidth="1"/>
    <col min="5" max="5" width="17.57421875" style="0" customWidth="1"/>
    <col min="6" max="6" width="16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71093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92" t="s">
        <v>0</v>
      </c>
      <c r="D2" s="94" t="s">
        <v>1</v>
      </c>
      <c r="E2" s="94" t="s">
        <v>2</v>
      </c>
      <c r="F2" s="84" t="s">
        <v>3</v>
      </c>
      <c r="G2" s="84" t="s">
        <v>4</v>
      </c>
      <c r="H2" s="84" t="s">
        <v>5</v>
      </c>
      <c r="I2" s="83" t="s">
        <v>18</v>
      </c>
      <c r="J2" s="83"/>
      <c r="K2" s="83" t="s">
        <v>6</v>
      </c>
      <c r="L2" s="83"/>
      <c r="M2" s="83" t="s">
        <v>7</v>
      </c>
      <c r="N2" s="83"/>
      <c r="O2" s="83" t="s">
        <v>8</v>
      </c>
      <c r="P2" s="83"/>
      <c r="Q2" s="83" t="s">
        <v>9</v>
      </c>
      <c r="R2" s="83"/>
      <c r="S2" s="83"/>
      <c r="T2" s="83"/>
      <c r="U2" s="83" t="s">
        <v>10</v>
      </c>
      <c r="V2" s="83"/>
      <c r="W2" s="83" t="s">
        <v>11</v>
      </c>
      <c r="X2" s="83"/>
      <c r="Y2" s="88"/>
    </row>
    <row r="3" spans="1:25" ht="30" customHeight="1">
      <c r="A3" s="13"/>
      <c r="B3" s="14"/>
      <c r="C3" s="93"/>
      <c r="D3" s="95"/>
      <c r="E3" s="96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40976</v>
      </c>
      <c r="E4" s="60" t="s">
        <v>22</v>
      </c>
      <c r="F4" s="61" t="s">
        <v>23</v>
      </c>
      <c r="G4" s="61" t="s">
        <v>24</v>
      </c>
      <c r="H4" s="61">
        <v>1</v>
      </c>
      <c r="I4" s="62">
        <v>5316121</v>
      </c>
      <c r="J4" s="62">
        <v>3475</v>
      </c>
      <c r="K4" s="62">
        <v>8512692</v>
      </c>
      <c r="L4" s="62">
        <v>5681</v>
      </c>
      <c r="M4" s="62">
        <v>18871222</v>
      </c>
      <c r="N4" s="62">
        <v>12603</v>
      </c>
      <c r="O4" s="62">
        <v>14516129</v>
      </c>
      <c r="P4" s="62">
        <v>9622</v>
      </c>
      <c r="Q4" s="63">
        <f aca="true" t="shared" si="0" ref="Q4:R7">+I4+K4+M4+O4</f>
        <v>47216164</v>
      </c>
      <c r="R4" s="64">
        <f t="shared" si="0"/>
        <v>31381</v>
      </c>
      <c r="S4" s="49" t="e">
        <f aca="true" t="shared" si="1" ref="S4:S13">IF(Q4&lt;&gt;0,R4/G4,"")</f>
        <v>#VALUE!</v>
      </c>
      <c r="T4" s="49">
        <f aca="true" t="shared" si="2" ref="T4:T10">IF(Q4&lt;&gt;0,Q4/R4,"")</f>
        <v>1504.6099232019376</v>
      </c>
      <c r="U4" s="65">
        <v>0</v>
      </c>
      <c r="V4" s="66">
        <f aca="true" t="shared" si="3" ref="V4:V13">IF(U4&lt;&gt;0,-(U4-Q4)/U4,"")</f>
      </c>
      <c r="W4" s="50">
        <v>47216164</v>
      </c>
      <c r="X4" s="50">
        <v>31381</v>
      </c>
      <c r="Y4" s="52">
        <f aca="true" t="shared" si="4" ref="Y4:Y10">W4/X4</f>
        <v>1504.6099232019376</v>
      </c>
    </row>
    <row r="5" spans="1:25" ht="30" customHeight="1">
      <c r="A5" s="40">
        <v>2</v>
      </c>
      <c r="B5" s="41"/>
      <c r="C5" s="67" t="s">
        <v>25</v>
      </c>
      <c r="D5" s="59">
        <v>40962</v>
      </c>
      <c r="E5" s="68" t="s">
        <v>26</v>
      </c>
      <c r="F5" s="69" t="s">
        <v>27</v>
      </c>
      <c r="G5" s="70" t="s">
        <v>24</v>
      </c>
      <c r="H5" s="61">
        <v>3</v>
      </c>
      <c r="I5" s="80">
        <v>1509900</v>
      </c>
      <c r="J5" s="80">
        <v>1098</v>
      </c>
      <c r="K5" s="80">
        <v>3010315</v>
      </c>
      <c r="L5" s="80">
        <v>2141</v>
      </c>
      <c r="M5" s="80">
        <v>8692220</v>
      </c>
      <c r="N5" s="80">
        <v>5922</v>
      </c>
      <c r="O5" s="80">
        <v>6548515</v>
      </c>
      <c r="P5" s="80">
        <v>4402</v>
      </c>
      <c r="Q5" s="63">
        <f t="shared" si="0"/>
        <v>19760950</v>
      </c>
      <c r="R5" s="64">
        <f t="shared" si="0"/>
        <v>13563</v>
      </c>
      <c r="S5" s="71" t="e">
        <f t="shared" si="1"/>
        <v>#VALUE!</v>
      </c>
      <c r="T5" s="49">
        <f t="shared" si="2"/>
        <v>1456.9748580697485</v>
      </c>
      <c r="U5" s="65">
        <v>31033482</v>
      </c>
      <c r="V5" s="66">
        <f t="shared" si="3"/>
        <v>-0.3632377443175729</v>
      </c>
      <c r="W5" s="81">
        <v>107582594</v>
      </c>
      <c r="X5" s="81">
        <v>72243</v>
      </c>
      <c r="Y5" s="52">
        <f t="shared" si="4"/>
        <v>1489.176723004305</v>
      </c>
    </row>
    <row r="6" spans="1:25" ht="30" customHeight="1">
      <c r="A6" s="40">
        <v>3</v>
      </c>
      <c r="B6" s="41"/>
      <c r="C6" s="67" t="s">
        <v>28</v>
      </c>
      <c r="D6" s="59">
        <v>40962</v>
      </c>
      <c r="E6" s="68" t="s">
        <v>26</v>
      </c>
      <c r="F6" s="70" t="s">
        <v>29</v>
      </c>
      <c r="G6" s="70" t="s">
        <v>24</v>
      </c>
      <c r="H6" s="61">
        <v>3</v>
      </c>
      <c r="I6" s="80">
        <v>1232905</v>
      </c>
      <c r="J6" s="80">
        <v>965</v>
      </c>
      <c r="K6" s="80">
        <v>2457944</v>
      </c>
      <c r="L6" s="80">
        <v>1980</v>
      </c>
      <c r="M6" s="80">
        <v>4852755</v>
      </c>
      <c r="N6" s="80">
        <v>3784</v>
      </c>
      <c r="O6" s="80">
        <v>2729170</v>
      </c>
      <c r="P6" s="80">
        <v>2122</v>
      </c>
      <c r="Q6" s="63">
        <f t="shared" si="0"/>
        <v>11272774</v>
      </c>
      <c r="R6" s="63">
        <f t="shared" si="0"/>
        <v>8851</v>
      </c>
      <c r="S6" s="71" t="e">
        <f t="shared" si="1"/>
        <v>#VALUE!</v>
      </c>
      <c r="T6" s="71">
        <f t="shared" si="2"/>
        <v>1273.6158626143938</v>
      </c>
      <c r="U6" s="65">
        <v>14300592</v>
      </c>
      <c r="V6" s="66">
        <f t="shared" si="3"/>
        <v>-0.21172675928381146</v>
      </c>
      <c r="W6" s="81">
        <v>55598846</v>
      </c>
      <c r="X6" s="81">
        <v>43921</v>
      </c>
      <c r="Y6" s="52">
        <f t="shared" si="4"/>
        <v>1265.8829716991872</v>
      </c>
    </row>
    <row r="7" spans="1:25" ht="30" customHeight="1">
      <c r="A7" s="40">
        <v>4</v>
      </c>
      <c r="B7" s="41"/>
      <c r="C7" s="67" t="s">
        <v>30</v>
      </c>
      <c r="D7" s="59">
        <v>40969</v>
      </c>
      <c r="E7" s="68" t="s">
        <v>31</v>
      </c>
      <c r="F7" s="70">
        <v>24</v>
      </c>
      <c r="G7" s="70" t="s">
        <v>24</v>
      </c>
      <c r="H7" s="61">
        <v>2</v>
      </c>
      <c r="I7" s="62">
        <v>952950</v>
      </c>
      <c r="J7" s="62">
        <v>643</v>
      </c>
      <c r="K7" s="62">
        <v>1738620</v>
      </c>
      <c r="L7" s="62">
        <v>1183</v>
      </c>
      <c r="M7" s="62">
        <v>4040790</v>
      </c>
      <c r="N7" s="62">
        <v>2646</v>
      </c>
      <c r="O7" s="62">
        <v>2235840</v>
      </c>
      <c r="P7" s="62">
        <v>1488</v>
      </c>
      <c r="Q7" s="63">
        <f t="shared" si="0"/>
        <v>8968200</v>
      </c>
      <c r="R7" s="64">
        <f t="shared" si="0"/>
        <v>5960</v>
      </c>
      <c r="S7" s="71" t="e">
        <f t="shared" si="1"/>
        <v>#VALUE!</v>
      </c>
      <c r="T7" s="49">
        <f t="shared" si="2"/>
        <v>1504.731543624161</v>
      </c>
      <c r="U7" s="65">
        <v>18878495</v>
      </c>
      <c r="V7" s="66">
        <f t="shared" si="3"/>
        <v>-0.5249515387746746</v>
      </c>
      <c r="W7" s="50">
        <v>30941818</v>
      </c>
      <c r="X7" s="50">
        <v>20836</v>
      </c>
      <c r="Y7" s="52">
        <f t="shared" si="4"/>
        <v>1485.0171818007295</v>
      </c>
    </row>
    <row r="8" spans="1:25" ht="30" customHeight="1">
      <c r="A8" s="40">
        <v>5</v>
      </c>
      <c r="B8" s="41"/>
      <c r="C8" s="67" t="s">
        <v>32</v>
      </c>
      <c r="D8" s="59">
        <v>40976</v>
      </c>
      <c r="E8" s="68" t="s">
        <v>33</v>
      </c>
      <c r="F8" s="70" t="s">
        <v>43</v>
      </c>
      <c r="G8" s="70" t="s">
        <v>24</v>
      </c>
      <c r="H8" s="61">
        <v>1</v>
      </c>
      <c r="I8" s="62"/>
      <c r="J8" s="62"/>
      <c r="K8" s="62"/>
      <c r="L8" s="62"/>
      <c r="M8" s="62"/>
      <c r="N8" s="62"/>
      <c r="O8" s="62"/>
      <c r="P8" s="62"/>
      <c r="Q8" s="63">
        <v>8316308</v>
      </c>
      <c r="R8" s="63">
        <v>7898</v>
      </c>
      <c r="S8" s="71" t="e">
        <f t="shared" si="1"/>
        <v>#VALUE!</v>
      </c>
      <c r="T8" s="71">
        <f t="shared" si="2"/>
        <v>1052.9637883008356</v>
      </c>
      <c r="U8" s="65">
        <v>0</v>
      </c>
      <c r="V8" s="66">
        <f t="shared" si="3"/>
      </c>
      <c r="W8" s="63">
        <v>8316308</v>
      </c>
      <c r="X8" s="63">
        <v>7898</v>
      </c>
      <c r="Y8" s="52">
        <f t="shared" si="4"/>
        <v>1052.9637883008356</v>
      </c>
    </row>
    <row r="9" spans="1:25" ht="30" customHeight="1">
      <c r="A9" s="40">
        <v>6</v>
      </c>
      <c r="B9" s="41"/>
      <c r="C9" s="72" t="s">
        <v>34</v>
      </c>
      <c r="D9" s="59">
        <v>40969</v>
      </c>
      <c r="E9" s="68" t="s">
        <v>26</v>
      </c>
      <c r="F9" s="70" t="s">
        <v>35</v>
      </c>
      <c r="G9" s="70" t="s">
        <v>24</v>
      </c>
      <c r="H9" s="61">
        <v>2</v>
      </c>
      <c r="I9" s="80">
        <v>884400</v>
      </c>
      <c r="J9" s="80">
        <v>682</v>
      </c>
      <c r="K9" s="80">
        <v>1657271</v>
      </c>
      <c r="L9" s="80">
        <v>1316</v>
      </c>
      <c r="M9" s="80">
        <v>3339560</v>
      </c>
      <c r="N9" s="80">
        <v>2599</v>
      </c>
      <c r="O9" s="80">
        <v>2040424</v>
      </c>
      <c r="P9" s="80">
        <v>1573</v>
      </c>
      <c r="Q9" s="63">
        <f aca="true" t="shared" si="5" ref="Q9:R13">+I9+K9+M9+O9</f>
        <v>7921655</v>
      </c>
      <c r="R9" s="63">
        <f t="shared" si="5"/>
        <v>6170</v>
      </c>
      <c r="S9" s="71" t="e">
        <f t="shared" si="1"/>
        <v>#VALUE!</v>
      </c>
      <c r="T9" s="71">
        <f t="shared" si="2"/>
        <v>1283.8987034035656</v>
      </c>
      <c r="U9" s="65">
        <v>13938976</v>
      </c>
      <c r="V9" s="66">
        <f t="shared" si="3"/>
        <v>-0.43169031928887747</v>
      </c>
      <c r="W9" s="81">
        <v>25593714</v>
      </c>
      <c r="X9" s="81">
        <v>20095</v>
      </c>
      <c r="Y9" s="52">
        <f t="shared" si="4"/>
        <v>1273.6359293356556</v>
      </c>
    </row>
    <row r="10" spans="1:25" ht="30" customHeight="1">
      <c r="A10" s="40">
        <v>7</v>
      </c>
      <c r="B10" s="41"/>
      <c r="C10" s="67" t="s">
        <v>36</v>
      </c>
      <c r="D10" s="59">
        <v>40969</v>
      </c>
      <c r="E10" s="68" t="s">
        <v>37</v>
      </c>
      <c r="F10" s="70">
        <v>22</v>
      </c>
      <c r="G10" s="70">
        <v>22</v>
      </c>
      <c r="H10" s="61">
        <v>2</v>
      </c>
      <c r="I10" s="62">
        <v>574540</v>
      </c>
      <c r="J10" s="62">
        <v>375</v>
      </c>
      <c r="K10" s="62">
        <v>1039484</v>
      </c>
      <c r="L10" s="62">
        <v>677</v>
      </c>
      <c r="M10" s="62">
        <v>2072338</v>
      </c>
      <c r="N10" s="62">
        <v>1351</v>
      </c>
      <c r="O10" s="62">
        <v>1597292</v>
      </c>
      <c r="P10" s="62">
        <v>1034</v>
      </c>
      <c r="Q10" s="63">
        <f t="shared" si="5"/>
        <v>5283654</v>
      </c>
      <c r="R10" s="64">
        <f t="shared" si="5"/>
        <v>3437</v>
      </c>
      <c r="S10" s="71">
        <f t="shared" si="1"/>
        <v>156.22727272727272</v>
      </c>
      <c r="T10" s="49">
        <f t="shared" si="2"/>
        <v>1537.2865871399476</v>
      </c>
      <c r="U10" s="65">
        <v>9031872</v>
      </c>
      <c r="V10" s="66">
        <f t="shared" si="3"/>
        <v>-0.41499901681511875</v>
      </c>
      <c r="W10" s="50">
        <v>18363885</v>
      </c>
      <c r="X10" s="50">
        <v>11996</v>
      </c>
      <c r="Y10" s="52">
        <f t="shared" si="4"/>
        <v>1530.8340280093364</v>
      </c>
    </row>
    <row r="11" spans="1:25" ht="30" customHeight="1">
      <c r="A11" s="40">
        <v>8</v>
      </c>
      <c r="B11" s="41"/>
      <c r="C11" s="67" t="s">
        <v>38</v>
      </c>
      <c r="D11" s="59" t="s">
        <v>39</v>
      </c>
      <c r="E11" s="68" t="s">
        <v>40</v>
      </c>
      <c r="F11" s="70">
        <v>18</v>
      </c>
      <c r="G11" s="70" t="s">
        <v>24</v>
      </c>
      <c r="H11" s="61">
        <v>6</v>
      </c>
      <c r="I11" s="73">
        <v>621300</v>
      </c>
      <c r="J11" s="73">
        <v>472</v>
      </c>
      <c r="K11" s="73">
        <v>957726</v>
      </c>
      <c r="L11" s="73">
        <v>711</v>
      </c>
      <c r="M11" s="73">
        <v>2028460</v>
      </c>
      <c r="N11" s="73">
        <v>1491</v>
      </c>
      <c r="O11" s="73">
        <v>1511010</v>
      </c>
      <c r="P11" s="73">
        <v>1125</v>
      </c>
      <c r="Q11" s="63">
        <f t="shared" si="5"/>
        <v>5118496</v>
      </c>
      <c r="R11" s="63">
        <f t="shared" si="5"/>
        <v>3799</v>
      </c>
      <c r="S11" s="71" t="e">
        <f t="shared" si="1"/>
        <v>#VALUE!</v>
      </c>
      <c r="T11" s="74">
        <v>1318</v>
      </c>
      <c r="U11" s="65">
        <v>7363336</v>
      </c>
      <c r="V11" s="66">
        <f t="shared" si="3"/>
        <v>-0.30486725038759604</v>
      </c>
      <c r="W11" s="50">
        <v>71748940</v>
      </c>
      <c r="X11" s="50">
        <v>57548</v>
      </c>
      <c r="Y11" s="52">
        <v>1245</v>
      </c>
    </row>
    <row r="12" spans="1:25" ht="30" customHeight="1">
      <c r="A12" s="40">
        <v>9</v>
      </c>
      <c r="B12" s="41"/>
      <c r="C12" s="67" t="s">
        <v>41</v>
      </c>
      <c r="D12" s="59">
        <v>40969</v>
      </c>
      <c r="E12" s="68" t="s">
        <v>42</v>
      </c>
      <c r="F12" s="70">
        <v>19</v>
      </c>
      <c r="G12" s="70" t="s">
        <v>24</v>
      </c>
      <c r="H12" s="61">
        <v>2</v>
      </c>
      <c r="I12" s="75">
        <v>596500</v>
      </c>
      <c r="J12" s="75">
        <v>436</v>
      </c>
      <c r="K12" s="75">
        <v>1021270</v>
      </c>
      <c r="L12" s="75">
        <v>741</v>
      </c>
      <c r="M12" s="75">
        <v>1878345</v>
      </c>
      <c r="N12" s="75">
        <v>1306</v>
      </c>
      <c r="O12" s="75">
        <v>1263700</v>
      </c>
      <c r="P12" s="75">
        <v>894</v>
      </c>
      <c r="Q12" s="63">
        <f t="shared" si="5"/>
        <v>4759815</v>
      </c>
      <c r="R12" s="64">
        <f t="shared" si="5"/>
        <v>3377</v>
      </c>
      <c r="S12" s="71" t="e">
        <f t="shared" si="1"/>
        <v>#VALUE!</v>
      </c>
      <c r="T12" s="49">
        <f>IF(Q12&lt;&gt;0,Q12/R12,"")</f>
        <v>1409.48030796565</v>
      </c>
      <c r="U12" s="65">
        <v>10057905</v>
      </c>
      <c r="V12" s="66">
        <f t="shared" si="3"/>
        <v>-0.5267588031503578</v>
      </c>
      <c r="W12" s="76">
        <v>17432025</v>
      </c>
      <c r="X12" s="76">
        <v>12764</v>
      </c>
      <c r="Y12" s="52">
        <f>W12/X12</f>
        <v>1365.718035098715</v>
      </c>
    </row>
    <row r="13" spans="1:25" ht="30" customHeight="1">
      <c r="A13" s="40">
        <v>10</v>
      </c>
      <c r="B13" s="41"/>
      <c r="C13" s="77" t="s">
        <v>44</v>
      </c>
      <c r="D13" s="59">
        <v>40976</v>
      </c>
      <c r="E13" s="78" t="s">
        <v>45</v>
      </c>
      <c r="F13" s="79">
        <v>5</v>
      </c>
      <c r="G13" s="79" t="s">
        <v>24</v>
      </c>
      <c r="H13" s="48">
        <v>1</v>
      </c>
      <c r="I13" s="82">
        <v>525060</v>
      </c>
      <c r="J13" s="82">
        <v>378</v>
      </c>
      <c r="K13" s="62">
        <v>890520</v>
      </c>
      <c r="L13" s="62">
        <v>631</v>
      </c>
      <c r="M13" s="62">
        <v>1552810</v>
      </c>
      <c r="N13" s="62">
        <v>1079</v>
      </c>
      <c r="O13" s="62">
        <v>1232780</v>
      </c>
      <c r="P13" s="62">
        <v>862</v>
      </c>
      <c r="Q13" s="63">
        <f t="shared" si="5"/>
        <v>4201170</v>
      </c>
      <c r="R13" s="63">
        <f t="shared" si="5"/>
        <v>2950</v>
      </c>
      <c r="S13" s="71" t="e">
        <f t="shared" si="1"/>
        <v>#VALUE!</v>
      </c>
      <c r="T13" s="71">
        <f>IF(Q13&lt;&gt;0,Q13/R13,"")</f>
        <v>1424.1254237288135</v>
      </c>
      <c r="U13" s="65">
        <v>0</v>
      </c>
      <c r="V13" s="66">
        <f t="shared" si="3"/>
      </c>
      <c r="W13" s="81">
        <v>4201170</v>
      </c>
      <c r="X13" s="81">
        <v>2950</v>
      </c>
      <c r="Y13" s="52">
        <v>1306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9" t="s">
        <v>17</v>
      </c>
      <c r="C15" s="90"/>
      <c r="D15" s="90"/>
      <c r="E15" s="91"/>
      <c r="F15" s="23"/>
      <c r="G15" s="23">
        <f>SUM(G4:G14)</f>
        <v>22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122819186</v>
      </c>
      <c r="R15" s="27">
        <f>SUM(R4:R14)</f>
        <v>87386</v>
      </c>
      <c r="S15" s="28">
        <f>R15/G15</f>
        <v>3972.090909090909</v>
      </c>
      <c r="T15" s="51">
        <f>Q15/R15</f>
        <v>1405.4789783260476</v>
      </c>
      <c r="U15" s="57">
        <v>121365728</v>
      </c>
      <c r="V15" s="38">
        <f>IF(U15&lt;&gt;0,-(U15-Q15)/U15,"")</f>
        <v>0.0119758520296603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6" t="s">
        <v>19</v>
      </c>
      <c r="V16" s="86"/>
      <c r="W16" s="86"/>
      <c r="X16" s="86"/>
      <c r="Y16" s="8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7"/>
      <c r="V17" s="87"/>
      <c r="W17" s="87"/>
      <c r="X17" s="87"/>
      <c r="Y17" s="8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7"/>
      <c r="V18" s="87"/>
      <c r="W18" s="87"/>
      <c r="X18" s="87"/>
      <c r="Y18" s="87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2012-03-12T14:09:29Z</dcterms:modified>
  <cp:category/>
  <cp:version/>
  <cp:contentType/>
  <cp:contentStatus/>
</cp:coreProperties>
</file>