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<sst xmlns="http://schemas.openxmlformats.org/spreadsheetml/2006/main" count="75" uniqueCount="47">
  <si>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</si>
  <si>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</si>
  <si>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</si>
  <si>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</si>
  <si>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</si>
  <si>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</si>
  <si>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</si>
  <si>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</si>
  <si>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</si>
  <si>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</si>
  <si>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</si>
  <si>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</si>
  <si>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</si>
  <si>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</si>
  <si>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</si>
  <si>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</si>
  <si>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</si>
  <si>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</si>
  <si>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</si>
  <si>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</si>
  <si>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</si>
  <si>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Sherlock Holmes: A Game of Shadows</t>
  </si>
  <si>
    <t>InterCom</t>
  </si>
  <si>
    <t>40+1</t>
  </si>
  <si>
    <t>n/a</t>
  </si>
  <si>
    <t>The Girl with the Dragon Tatoo</t>
  </si>
  <si>
    <t>36+1</t>
  </si>
  <si>
    <t>Jack and Jill</t>
  </si>
  <si>
    <t>29.12.2011</t>
  </si>
  <si>
    <t>34+1</t>
  </si>
  <si>
    <t>Puss In Boots</t>
  </si>
  <si>
    <t>01.12.2011</t>
  </si>
  <si>
    <t>UIP</t>
  </si>
  <si>
    <t>22+1+33+1+1</t>
  </si>
  <si>
    <t>Happy Feet 2 in 3D</t>
  </si>
  <si>
    <t>22.12.2011</t>
  </si>
  <si>
    <t>19+28+1</t>
  </si>
  <si>
    <t>Mission: Impossible Ghost Protocol</t>
  </si>
  <si>
    <t>15.12.2011</t>
  </si>
  <si>
    <t>34+2+1</t>
  </si>
  <si>
    <t>The Muppets</t>
  </si>
  <si>
    <t>Forum Hungary</t>
  </si>
  <si>
    <t>Intouchables</t>
  </si>
  <si>
    <t>Budapest Film</t>
  </si>
  <si>
    <t>Alvin and the Chipmunks: Chip-Wrecked</t>
  </si>
  <si>
    <t>26+1</t>
  </si>
  <si>
    <t>The Darkest Hour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</si>
</sst>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vertical="center"/>
      <protection locked="0"/>
    </xf>
    <xf numFmtId="189" fontId="15" fillId="25" borderId="26" xfId="0" applyNumberFormat="1" applyFont="1" applyFill="1" applyBorder="1" applyAlignment="1" applyProtection="1">
      <alignment horizontal="center" vertical="center"/>
      <protection locked="0"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0" fontId="34" fillId="25" borderId="26" xfId="0" applyFont="1" applyFill="1" applyBorder="1" applyAlignment="1">
      <alignment vertical="center"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6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0" applyNumberFormat="1" applyFont="1" applyFill="1" applyBorder="1" applyAlignment="1">
      <alignment/>
    </xf>
    <xf numFmtId="3" fontId="14" fillId="0" borderId="26" xfId="40" applyNumberFormat="1" applyFont="1" applyFill="1" applyBorder="1" applyAlignment="1" applyProtection="1">
      <alignment horizontal="right"/>
      <protection/>
    </xf>
    <xf numFmtId="198" fontId="14" fillId="0" borderId="26" xfId="39" applyNumberFormat="1" applyFont="1" applyBorder="1" applyAlignment="1">
      <alignment/>
    </xf>
    <xf numFmtId="198" fontId="14" fillId="0" borderId="26" xfId="39" applyNumberFormat="1" applyFont="1" applyFill="1" applyBorder="1" applyAlignment="1">
      <alignment/>
    </xf>
    <xf numFmtId="198" fontId="16" fillId="0" borderId="26" xfId="39" applyNumberFormat="1" applyFont="1" applyBorder="1" applyAlignment="1">
      <alignment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4594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0210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19-22 JANUARY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K29" sqref="K2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0.421875" style="0" customWidth="1"/>
    <col min="4" max="4" width="13.00390625" style="0" customWidth="1"/>
    <col min="5" max="5" width="17.8515625" style="0" customWidth="1"/>
    <col min="6" max="6" width="9.4218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28125" style="0" customWidth="1"/>
    <col min="15" max="15" width="11.57421875" style="0" customWidth="1"/>
    <col min="16" max="16" width="8.8515625" style="0" customWidth="1"/>
    <col min="17" max="17" width="13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85" t="s">
        <v>3</v>
      </c>
      <c r="G2" s="85" t="s">
        <v>4</v>
      </c>
      <c r="H2" s="85" t="s">
        <v>5</v>
      </c>
      <c r="I2" s="84" t="s">
        <v>18</v>
      </c>
      <c r="J2" s="84"/>
      <c r="K2" s="84" t="s">
        <v>6</v>
      </c>
      <c r="L2" s="84"/>
      <c r="M2" s="84" t="s">
        <v>7</v>
      </c>
      <c r="N2" s="84"/>
      <c r="O2" s="84" t="s">
        <v>8</v>
      </c>
      <c r="P2" s="84"/>
      <c r="Q2" s="84" t="s">
        <v>9</v>
      </c>
      <c r="R2" s="84"/>
      <c r="S2" s="84"/>
      <c r="T2" s="84"/>
      <c r="U2" s="84" t="s">
        <v>10</v>
      </c>
      <c r="V2" s="84"/>
      <c r="W2" s="84" t="s">
        <v>11</v>
      </c>
      <c r="X2" s="84"/>
      <c r="Y2" s="89"/>
    </row>
    <row r="3" spans="1:25" ht="30" customHeight="1">
      <c r="A3" s="13"/>
      <c r="B3" s="14"/>
      <c r="C3" s="80"/>
      <c r="D3" s="82"/>
      <c r="E3" s="83"/>
      <c r="F3" s="86"/>
      <c r="G3" s="86"/>
      <c r="H3" s="8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0" t="s">
        <v>21</v>
      </c>
      <c r="D4" s="61">
        <v>40913</v>
      </c>
      <c r="E4" s="62" t="s">
        <v>22</v>
      </c>
      <c r="F4" s="63" t="s">
        <v>23</v>
      </c>
      <c r="G4" s="63" t="s">
        <v>24</v>
      </c>
      <c r="H4" s="63">
        <v>3</v>
      </c>
      <c r="I4" s="64">
        <v>3805860</v>
      </c>
      <c r="J4" s="64">
        <v>3161</v>
      </c>
      <c r="K4" s="64">
        <v>7309043</v>
      </c>
      <c r="L4" s="64">
        <v>5971</v>
      </c>
      <c r="M4" s="64">
        <v>15036440</v>
      </c>
      <c r="N4" s="64">
        <v>12051</v>
      </c>
      <c r="O4" s="64">
        <v>8411976</v>
      </c>
      <c r="P4" s="64">
        <v>6657</v>
      </c>
      <c r="Q4" s="65">
        <f aca="true" t="shared" si="0" ref="Q4:R13">+I4+K4+M4+O4</f>
        <v>34563319</v>
      </c>
      <c r="R4" s="65">
        <f t="shared" si="0"/>
        <v>27840</v>
      </c>
      <c r="S4" s="66" t="e">
        <f aca="true" t="shared" si="1" ref="S4:S13">IF(Q4&lt;&gt;0,R4/G4,"")</f>
        <v>#VALUE!</v>
      </c>
      <c r="T4" s="66">
        <f aca="true" t="shared" si="2" ref="T4:T13">IF(Q4&lt;&gt;0,Q4/R4,"")</f>
        <v>1241.4985272988506</v>
      </c>
      <c r="U4" s="67">
        <v>62945293</v>
      </c>
      <c r="V4" s="68">
        <f aca="true" t="shared" si="3" ref="V4:V13">IF(U4&lt;&gt;0,-(U4-Q4)/U4,"")</f>
        <v>-0.45089906881520114</v>
      </c>
      <c r="W4" s="69">
        <v>246729131</v>
      </c>
      <c r="X4" s="69">
        <v>199721</v>
      </c>
      <c r="Y4" s="55">
        <f>W4/X4</f>
        <v>1235.368994747673</v>
      </c>
    </row>
    <row r="5" spans="1:25" ht="30" customHeight="1">
      <c r="A5" s="40">
        <v>2</v>
      </c>
      <c r="B5" s="41"/>
      <c r="C5" s="70" t="s">
        <v>25</v>
      </c>
      <c r="D5" s="61">
        <v>40927</v>
      </c>
      <c r="E5" s="62" t="s">
        <v>22</v>
      </c>
      <c r="F5" s="63" t="s">
        <v>26</v>
      </c>
      <c r="G5" s="63" t="s">
        <v>24</v>
      </c>
      <c r="H5" s="63">
        <v>1</v>
      </c>
      <c r="I5" s="64">
        <v>4110998</v>
      </c>
      <c r="J5" s="64">
        <v>3260</v>
      </c>
      <c r="K5" s="64">
        <v>6939579</v>
      </c>
      <c r="L5" s="64">
        <v>5421</v>
      </c>
      <c r="M5" s="64">
        <v>14061293</v>
      </c>
      <c r="N5" s="64">
        <v>10995</v>
      </c>
      <c r="O5" s="64">
        <v>8886811</v>
      </c>
      <c r="P5" s="64">
        <v>6819</v>
      </c>
      <c r="Q5" s="65">
        <f t="shared" si="0"/>
        <v>33998681</v>
      </c>
      <c r="R5" s="65">
        <f t="shared" si="0"/>
        <v>26495</v>
      </c>
      <c r="S5" s="66" t="e">
        <f t="shared" si="1"/>
        <v>#VALUE!</v>
      </c>
      <c r="T5" s="66">
        <f t="shared" si="2"/>
        <v>1283.2112096622004</v>
      </c>
      <c r="U5" s="67">
        <v>0</v>
      </c>
      <c r="V5" s="68">
        <f t="shared" si="3"/>
      </c>
      <c r="W5" s="69">
        <v>33998681</v>
      </c>
      <c r="X5" s="69">
        <v>26495</v>
      </c>
      <c r="Y5" s="55">
        <f>W5/X5</f>
        <v>1283.2112096622004</v>
      </c>
    </row>
    <row r="6" spans="1:25" ht="30" customHeight="1">
      <c r="A6" s="40">
        <v>3</v>
      </c>
      <c r="B6" s="41"/>
      <c r="C6" s="53" t="s">
        <v>27</v>
      </c>
      <c r="D6" s="49" t="s">
        <v>28</v>
      </c>
      <c r="E6" s="50" t="s">
        <v>22</v>
      </c>
      <c r="F6" s="51" t="s">
        <v>29</v>
      </c>
      <c r="G6" s="51" t="s">
        <v>24</v>
      </c>
      <c r="H6" s="51">
        <v>4</v>
      </c>
      <c r="I6" s="64">
        <v>859910</v>
      </c>
      <c r="J6" s="64">
        <v>737</v>
      </c>
      <c r="K6" s="64">
        <v>2355944</v>
      </c>
      <c r="L6" s="64">
        <v>2040</v>
      </c>
      <c r="M6" s="64">
        <v>6120925</v>
      </c>
      <c r="N6" s="64">
        <v>5056</v>
      </c>
      <c r="O6" s="64">
        <v>3187560</v>
      </c>
      <c r="P6" s="64">
        <v>2632</v>
      </c>
      <c r="Q6" s="65">
        <f t="shared" si="0"/>
        <v>12524339</v>
      </c>
      <c r="R6" s="65">
        <f t="shared" si="0"/>
        <v>10465</v>
      </c>
      <c r="S6" s="66" t="e">
        <f t="shared" si="1"/>
        <v>#VALUE!</v>
      </c>
      <c r="T6" s="66">
        <f t="shared" si="2"/>
        <v>1196.7834687052077</v>
      </c>
      <c r="U6" s="67">
        <v>18068184</v>
      </c>
      <c r="V6" s="68">
        <f t="shared" si="3"/>
        <v>-0.3068291201816408</v>
      </c>
      <c r="W6" s="69">
        <v>118089084</v>
      </c>
      <c r="X6" s="69">
        <v>99574</v>
      </c>
      <c r="Y6" s="55">
        <v>1165</v>
      </c>
    </row>
    <row r="7" spans="1:25" ht="30" customHeight="1">
      <c r="A7" s="40">
        <v>4</v>
      </c>
      <c r="B7" s="41"/>
      <c r="C7" s="53" t="s">
        <v>30</v>
      </c>
      <c r="D7" s="49" t="s">
        <v>31</v>
      </c>
      <c r="E7" s="50" t="s">
        <v>32</v>
      </c>
      <c r="F7" s="51" t="s">
        <v>33</v>
      </c>
      <c r="G7" s="51">
        <v>50</v>
      </c>
      <c r="H7" s="51">
        <v>8</v>
      </c>
      <c r="I7" s="71">
        <v>476740</v>
      </c>
      <c r="J7" s="71">
        <v>409</v>
      </c>
      <c r="K7" s="71">
        <v>1100010</v>
      </c>
      <c r="L7" s="71">
        <v>935</v>
      </c>
      <c r="M7" s="71">
        <v>4500244</v>
      </c>
      <c r="N7" s="71">
        <v>3359</v>
      </c>
      <c r="O7" s="71">
        <v>3924884</v>
      </c>
      <c r="P7" s="71">
        <v>2975</v>
      </c>
      <c r="Q7" s="65">
        <f t="shared" si="0"/>
        <v>10001878</v>
      </c>
      <c r="R7" s="65">
        <f t="shared" si="0"/>
        <v>7678</v>
      </c>
      <c r="S7" s="66">
        <f t="shared" si="1"/>
        <v>153.56</v>
      </c>
      <c r="T7" s="66">
        <f t="shared" si="2"/>
        <v>1302.667100807502</v>
      </c>
      <c r="U7" s="67">
        <v>13739594</v>
      </c>
      <c r="V7" s="68">
        <f t="shared" si="3"/>
        <v>-0.27203977060748663</v>
      </c>
      <c r="W7" s="52">
        <v>350482812</v>
      </c>
      <c r="X7" s="52">
        <v>268186</v>
      </c>
      <c r="Y7" s="55">
        <v>1306</v>
      </c>
    </row>
    <row r="8" spans="1:25" ht="30" customHeight="1">
      <c r="A8" s="40">
        <v>5</v>
      </c>
      <c r="B8" s="41"/>
      <c r="C8" s="48" t="s">
        <v>34</v>
      </c>
      <c r="D8" s="49" t="s">
        <v>35</v>
      </c>
      <c r="E8" s="50" t="s">
        <v>22</v>
      </c>
      <c r="F8" s="51" t="s">
        <v>36</v>
      </c>
      <c r="G8" s="51" t="s">
        <v>24</v>
      </c>
      <c r="H8" s="51">
        <v>5</v>
      </c>
      <c r="I8" s="64">
        <v>448740</v>
      </c>
      <c r="J8" s="64">
        <v>412</v>
      </c>
      <c r="K8" s="64">
        <v>1120720</v>
      </c>
      <c r="L8" s="64">
        <v>1070</v>
      </c>
      <c r="M8" s="64">
        <v>4432830</v>
      </c>
      <c r="N8" s="64">
        <v>3457</v>
      </c>
      <c r="O8" s="64">
        <v>3853044</v>
      </c>
      <c r="P8" s="64">
        <v>2924</v>
      </c>
      <c r="Q8" s="65">
        <f t="shared" si="0"/>
        <v>9855334</v>
      </c>
      <c r="R8" s="65">
        <f t="shared" si="0"/>
        <v>7863</v>
      </c>
      <c r="S8" s="66" t="e">
        <f t="shared" si="1"/>
        <v>#VALUE!</v>
      </c>
      <c r="T8" s="66">
        <f t="shared" si="2"/>
        <v>1253.3808978761288</v>
      </c>
      <c r="U8" s="67">
        <v>13517633</v>
      </c>
      <c r="V8" s="68">
        <f t="shared" si="3"/>
        <v>-0.2709275359080987</v>
      </c>
      <c r="W8" s="69">
        <v>146680913</v>
      </c>
      <c r="X8" s="69">
        <v>113504</v>
      </c>
      <c r="Y8" s="55">
        <v>1295</v>
      </c>
    </row>
    <row r="9" spans="1:25" ht="30" customHeight="1">
      <c r="A9" s="40">
        <v>6</v>
      </c>
      <c r="B9" s="41"/>
      <c r="C9" s="48" t="s">
        <v>37</v>
      </c>
      <c r="D9" s="49" t="s">
        <v>38</v>
      </c>
      <c r="E9" s="50" t="s">
        <v>32</v>
      </c>
      <c r="F9" s="51" t="s">
        <v>39</v>
      </c>
      <c r="G9" s="51">
        <v>28</v>
      </c>
      <c r="H9" s="51">
        <v>6</v>
      </c>
      <c r="I9" s="71">
        <v>609300</v>
      </c>
      <c r="J9" s="71">
        <v>462</v>
      </c>
      <c r="K9" s="71">
        <v>1467240</v>
      </c>
      <c r="L9" s="71">
        <v>1117</v>
      </c>
      <c r="M9" s="71">
        <v>3259690</v>
      </c>
      <c r="N9" s="71">
        <v>2496</v>
      </c>
      <c r="O9" s="71">
        <v>1648950</v>
      </c>
      <c r="P9" s="71">
        <v>1271</v>
      </c>
      <c r="Q9" s="65">
        <f t="shared" si="0"/>
        <v>6985180</v>
      </c>
      <c r="R9" s="65">
        <f t="shared" si="0"/>
        <v>5346</v>
      </c>
      <c r="S9" s="66">
        <f t="shared" si="1"/>
        <v>190.92857142857142</v>
      </c>
      <c r="T9" s="66">
        <f t="shared" si="2"/>
        <v>1306.6180321735878</v>
      </c>
      <c r="U9" s="67">
        <v>10675335</v>
      </c>
      <c r="V9" s="68">
        <f t="shared" si="3"/>
        <v>-0.34567111945433093</v>
      </c>
      <c r="W9" s="52">
        <v>168283832</v>
      </c>
      <c r="X9" s="52">
        <v>135640</v>
      </c>
      <c r="Y9" s="55">
        <v>1227</v>
      </c>
    </row>
    <row r="10" spans="1:25" ht="30" customHeight="1">
      <c r="A10" s="40">
        <v>7</v>
      </c>
      <c r="B10" s="41"/>
      <c r="C10" s="70" t="s">
        <v>40</v>
      </c>
      <c r="D10" s="61">
        <v>40920</v>
      </c>
      <c r="E10" s="62" t="s">
        <v>41</v>
      </c>
      <c r="F10" s="63">
        <v>30</v>
      </c>
      <c r="G10" s="63" t="s">
        <v>24</v>
      </c>
      <c r="H10" s="63">
        <v>2</v>
      </c>
      <c r="I10" s="71">
        <v>241250</v>
      </c>
      <c r="J10" s="71">
        <v>217</v>
      </c>
      <c r="K10" s="71">
        <v>799010</v>
      </c>
      <c r="L10" s="71">
        <v>691</v>
      </c>
      <c r="M10" s="71">
        <v>2719015</v>
      </c>
      <c r="N10" s="71">
        <v>2382</v>
      </c>
      <c r="O10" s="71">
        <v>2226897</v>
      </c>
      <c r="P10" s="71">
        <v>1966</v>
      </c>
      <c r="Q10" s="65">
        <f t="shared" si="0"/>
        <v>5986172</v>
      </c>
      <c r="R10" s="65">
        <f t="shared" si="0"/>
        <v>5256</v>
      </c>
      <c r="S10" s="66" t="e">
        <f t="shared" si="1"/>
        <v>#VALUE!</v>
      </c>
      <c r="T10" s="66">
        <f t="shared" si="2"/>
        <v>1138.9216133942161</v>
      </c>
      <c r="U10" s="67">
        <v>8329916</v>
      </c>
      <c r="V10" s="68">
        <f t="shared" si="3"/>
        <v>-0.2813646620206014</v>
      </c>
      <c r="W10" s="52">
        <v>16862897</v>
      </c>
      <c r="X10" s="52">
        <v>14792</v>
      </c>
      <c r="Y10" s="55">
        <f>W10/X10</f>
        <v>1140.0011492698757</v>
      </c>
    </row>
    <row r="11" spans="1:25" ht="30" customHeight="1">
      <c r="A11" s="40">
        <v>8</v>
      </c>
      <c r="B11" s="41"/>
      <c r="C11" s="70" t="s">
        <v>42</v>
      </c>
      <c r="D11" s="49" t="s">
        <v>35</v>
      </c>
      <c r="E11" s="62" t="s">
        <v>43</v>
      </c>
      <c r="F11" s="63">
        <v>9</v>
      </c>
      <c r="G11" s="63" t="s">
        <v>24</v>
      </c>
      <c r="H11" s="63">
        <v>5</v>
      </c>
      <c r="I11" s="72">
        <v>675860</v>
      </c>
      <c r="J11" s="72">
        <v>523</v>
      </c>
      <c r="K11" s="72">
        <v>1296170</v>
      </c>
      <c r="L11" s="72">
        <v>1001</v>
      </c>
      <c r="M11" s="72">
        <v>2309280</v>
      </c>
      <c r="N11" s="72">
        <v>1773</v>
      </c>
      <c r="O11" s="72">
        <v>1689930</v>
      </c>
      <c r="P11" s="72">
        <v>1299</v>
      </c>
      <c r="Q11" s="65">
        <f t="shared" si="0"/>
        <v>5971240</v>
      </c>
      <c r="R11" s="65">
        <f t="shared" si="0"/>
        <v>4596</v>
      </c>
      <c r="S11" s="66" t="e">
        <f t="shared" si="1"/>
        <v>#VALUE!</v>
      </c>
      <c r="T11" s="66">
        <f t="shared" si="2"/>
        <v>1299.225413402959</v>
      </c>
      <c r="U11" s="67">
        <v>5406490</v>
      </c>
      <c r="V11" s="68">
        <f t="shared" si="3"/>
        <v>0.10445779054432729</v>
      </c>
      <c r="W11" s="69">
        <v>29656950</v>
      </c>
      <c r="X11" s="69">
        <v>23395</v>
      </c>
      <c r="Y11" s="55">
        <f>W11/X11</f>
        <v>1267.6618935670015</v>
      </c>
    </row>
    <row r="12" spans="1:25" ht="30" customHeight="1">
      <c r="A12" s="40">
        <v>9</v>
      </c>
      <c r="B12" s="41"/>
      <c r="C12" s="48" t="s">
        <v>44</v>
      </c>
      <c r="D12" s="49" t="s">
        <v>38</v>
      </c>
      <c r="E12" s="50" t="s">
        <v>22</v>
      </c>
      <c r="F12" s="51" t="s">
        <v>45</v>
      </c>
      <c r="G12" s="51" t="s">
        <v>24</v>
      </c>
      <c r="H12" s="51">
        <v>6</v>
      </c>
      <c r="I12" s="64">
        <v>226540</v>
      </c>
      <c r="J12" s="64">
        <v>259</v>
      </c>
      <c r="K12" s="64">
        <v>571345</v>
      </c>
      <c r="L12" s="64">
        <v>595</v>
      </c>
      <c r="M12" s="64">
        <v>2789374</v>
      </c>
      <c r="N12" s="64">
        <v>2559</v>
      </c>
      <c r="O12" s="64">
        <v>2186010</v>
      </c>
      <c r="P12" s="64">
        <v>1940</v>
      </c>
      <c r="Q12" s="65">
        <f t="shared" si="0"/>
        <v>5773269</v>
      </c>
      <c r="R12" s="65">
        <f t="shared" si="0"/>
        <v>5353</v>
      </c>
      <c r="S12" s="66" t="e">
        <f t="shared" si="1"/>
        <v>#VALUE!</v>
      </c>
      <c r="T12" s="66">
        <f t="shared" si="2"/>
        <v>1078.5109284513358</v>
      </c>
      <c r="U12" s="67">
        <v>6543700</v>
      </c>
      <c r="V12" s="68">
        <f t="shared" si="3"/>
        <v>-0.1177362959793389</v>
      </c>
      <c r="W12" s="69">
        <v>77046836</v>
      </c>
      <c r="X12" s="69">
        <v>70434</v>
      </c>
      <c r="Y12" s="55">
        <v>1095</v>
      </c>
    </row>
    <row r="13" spans="1:25" ht="30" customHeight="1">
      <c r="A13" s="40">
        <v>10</v>
      </c>
      <c r="B13" s="41"/>
      <c r="C13" s="50" t="s">
        <v>46</v>
      </c>
      <c r="D13" s="49" t="s">
        <v>35</v>
      </c>
      <c r="E13" s="50" t="s">
        <v>22</v>
      </c>
      <c r="F13" s="51">
        <v>16</v>
      </c>
      <c r="G13" s="51" t="s">
        <v>24</v>
      </c>
      <c r="H13" s="51">
        <v>4</v>
      </c>
      <c r="I13" s="73">
        <v>311100</v>
      </c>
      <c r="J13" s="74">
        <v>205</v>
      </c>
      <c r="K13" s="74">
        <v>881530</v>
      </c>
      <c r="L13" s="74">
        <v>590</v>
      </c>
      <c r="M13" s="74">
        <v>2026310</v>
      </c>
      <c r="N13" s="74">
        <v>1334</v>
      </c>
      <c r="O13" s="74">
        <v>904720</v>
      </c>
      <c r="P13" s="74">
        <v>589</v>
      </c>
      <c r="Q13" s="65">
        <f t="shared" si="0"/>
        <v>4123660</v>
      </c>
      <c r="R13" s="65">
        <f t="shared" si="0"/>
        <v>2718</v>
      </c>
      <c r="S13" s="66" t="e">
        <f t="shared" si="1"/>
        <v>#VALUE!</v>
      </c>
      <c r="T13" s="66">
        <f t="shared" si="2"/>
        <v>1517.167034584253</v>
      </c>
      <c r="U13" s="67">
        <v>6277075</v>
      </c>
      <c r="V13" s="68">
        <f t="shared" si="3"/>
        <v>-0.34306026294093983</v>
      </c>
      <c r="W13" s="75">
        <v>56939071</v>
      </c>
      <c r="X13" s="75">
        <v>37936</v>
      </c>
      <c r="Y13" s="55">
        <v>1499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6"/>
      <c r="J14" s="56"/>
      <c r="K14" s="56"/>
      <c r="L14" s="56"/>
      <c r="M14" s="56"/>
      <c r="N14" s="56"/>
      <c r="O14" s="56"/>
      <c r="P14" s="56"/>
      <c r="Q14" s="57"/>
      <c r="R14" s="58"/>
      <c r="S14" s="59"/>
      <c r="T14" s="56"/>
      <c r="U14" s="56"/>
      <c r="V14" s="56"/>
      <c r="W14" s="56"/>
      <c r="X14" s="56"/>
      <c r="Y14" s="56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78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129783072</v>
      </c>
      <c r="R15" s="27">
        <f>SUM(R4:R14)</f>
        <v>103610</v>
      </c>
      <c r="S15" s="28">
        <f>R15/G15</f>
        <v>1328.3333333333333</v>
      </c>
      <c r="T15" s="54">
        <f>Q15/R15</f>
        <v>1252.6114467715472</v>
      </c>
      <c r="U15" s="39">
        <v>153265090</v>
      </c>
      <c r="V15" s="38">
        <f>IF(U15&lt;&gt;0,-(U15-Q15)/U15,"")</f>
        <v>-0.15321178488852225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7" t="s">
        <v>19</v>
      </c>
      <c r="V16" s="87"/>
      <c r="W16" s="87"/>
      <c r="X16" s="87"/>
      <c r="Y16" s="8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8"/>
      <c r="V17" s="88"/>
      <c r="W17" s="88"/>
      <c r="X17" s="88"/>
      <c r="Y17" s="8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8"/>
      <c r="V18" s="88"/>
      <c r="W18" s="88"/>
      <c r="X18" s="88"/>
      <c r="Y18" s="88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2012-01-23T14:08:39Z</dcterms:modified>
  <cp:category/>
  <cp:version/>
  <cp:contentType/>
  <cp:contentStatus/>
</cp:coreProperties>
</file>