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6" sheetId="1" r:id="rId1"/>
  </sheets>
  <definedNames/>
  <calcPr fullCalcOnLoad="1"/>
</workbook>
</file>

<file path=xl/sharedStrings.xml><?xml version="1.0" encoding="utf-8"?>
<sst xmlns="http://schemas.openxmlformats.org/spreadsheetml/2006/main" count="68" uniqueCount="42">
  <si>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</si>
  <si>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</si>
  <si>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</si>
  <si>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</si>
  <si>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</si>
  <si>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</si>
  <si>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</si>
  <si>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</si>
  <si>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</si>
  <si>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</si>
  <si>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</si>
  <si>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</si>
  <si>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</si>
  <si>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</si>
  <si>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</si>
  <si>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</si>
  <si>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</si>
  <si>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</si>
  <si>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</si>
  <si>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</si>
  <si>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</si>
  <si>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Star Wars: Episode I. - Phantom Menace</t>
  </si>
  <si>
    <t>InterCom</t>
  </si>
  <si>
    <t>33+1</t>
  </si>
  <si>
    <t>n/a</t>
  </si>
  <si>
    <t>The Vow</t>
  </si>
  <si>
    <t>Forum Hungary</t>
  </si>
  <si>
    <t>Sherlock Holmes: A Game of Shadows</t>
  </si>
  <si>
    <t>40+1</t>
  </si>
  <si>
    <t>One for the Money</t>
  </si>
  <si>
    <t>Big Bang Media</t>
  </si>
  <si>
    <t>Underworld Awakening</t>
  </si>
  <si>
    <t>31+1+1</t>
  </si>
  <si>
    <t>Intouchables</t>
  </si>
  <si>
    <t>22.12.2011</t>
  </si>
  <si>
    <t>Budapest Film</t>
  </si>
  <si>
    <t>War Horse</t>
  </si>
  <si>
    <t>The Iron Lady</t>
  </si>
  <si>
    <t>The Girl with the Dragon Tatoo</t>
  </si>
  <si>
    <t>36+1</t>
  </si>
  <si>
    <t>Man on a Ledge</t>
  </si>
  <si>
    <t>Provideo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</si>
</sst>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</numFmts>
  <fonts count="41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b/>
      <sz val="11"/>
      <color indexed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rebuchet MS"/>
      <family val="2"/>
    </font>
    <font>
      <sz val="10"/>
      <name val="Arial CE"/>
      <family val="0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7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5" fillId="16" borderId="5" applyNumberFormat="0" applyAlignment="0" applyProtection="0"/>
    <xf numFmtId="171" fontId="36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17" borderId="7" applyNumberFormat="0" applyFont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8" fillId="4" borderId="0" applyNumberFormat="0" applyBorder="0" applyAlignment="0" applyProtection="0"/>
    <xf numFmtId="0" fontId="29" fillId="22" borderId="8" applyNumberFormat="0" applyAlignment="0" applyProtection="0"/>
    <xf numFmtId="0" fontId="30" fillId="0" borderId="0" applyNumberFormat="0" applyFill="0" applyBorder="0" applyAlignment="0" applyProtection="0"/>
    <xf numFmtId="0" fontId="36" fillId="0" borderId="0">
      <alignment/>
      <protection/>
    </xf>
    <xf numFmtId="0" fontId="31" fillId="0" borderId="9" applyNumberFormat="0" applyFill="0" applyAlignment="0" applyProtection="0"/>
    <xf numFmtId="9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33" fillId="23" borderId="0" applyNumberFormat="0" applyBorder="0" applyAlignment="0" applyProtection="0"/>
    <xf numFmtId="0" fontId="34" fillId="2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187" fontId="2" fillId="24" borderId="11" xfId="39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horizontal="left" vertical="center"/>
      <protection locked="0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24" borderId="11" xfId="0" applyNumberFormat="1" applyFont="1" applyFill="1" applyBorder="1" applyAlignment="1" applyProtection="1">
      <alignment vertical="center"/>
      <protection locked="0"/>
    </xf>
    <xf numFmtId="0" fontId="3" fillId="24" borderId="11" xfId="0" applyFont="1" applyFill="1" applyBorder="1" applyAlignment="1" applyProtection="1">
      <alignment horizontal="right" vertical="center"/>
      <protection locked="0"/>
    </xf>
    <xf numFmtId="0" fontId="2" fillId="24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24" borderId="16" xfId="0" applyNumberFormat="1" applyFont="1" applyFill="1" applyBorder="1" applyAlignment="1" applyProtection="1">
      <alignment horizontal="center" vertical="center"/>
      <protection/>
    </xf>
    <xf numFmtId="0" fontId="11" fillId="24" borderId="17" xfId="0" applyFont="1" applyFill="1" applyBorder="1" applyAlignment="1" applyProtection="1">
      <alignment horizontal="center" vertical="center"/>
      <protection/>
    </xf>
    <xf numFmtId="188" fontId="11" fillId="24" borderId="18" xfId="0" applyNumberFormat="1" applyFont="1" applyFill="1" applyBorder="1" applyAlignment="1" applyProtection="1">
      <alignment vertical="center"/>
      <protection/>
    </xf>
    <xf numFmtId="190" fontId="11" fillId="24" borderId="19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horizontal="right" vertical="center"/>
      <protection/>
    </xf>
    <xf numFmtId="193" fontId="11" fillId="24" borderId="21" xfId="0" applyNumberFormat="1" applyFont="1" applyFill="1" applyBorder="1" applyAlignment="1" applyProtection="1">
      <alignment horizontal="right" vertical="center"/>
      <protection/>
    </xf>
    <xf numFmtId="1" fontId="11" fillId="24" borderId="22" xfId="0" applyNumberFormat="1" applyFont="1" applyFill="1" applyBorder="1" applyAlignment="1" applyProtection="1">
      <alignment horizontal="center" vertical="center"/>
      <protection/>
    </xf>
    <xf numFmtId="193" fontId="11" fillId="24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57" applyNumberFormat="1" applyFont="1" applyFill="1" applyBorder="1" applyAlignment="1" applyProtection="1">
      <alignment vertical="center"/>
      <protection/>
    </xf>
    <xf numFmtId="3" fontId="11" fillId="24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15" fillId="25" borderId="26" xfId="0" applyFont="1" applyFill="1" applyBorder="1" applyAlignment="1" applyProtection="1">
      <alignment vertical="center"/>
      <protection locked="0"/>
    </xf>
    <xf numFmtId="0" fontId="15" fillId="25" borderId="26" xfId="0" applyFont="1" applyFill="1" applyBorder="1" applyAlignment="1" applyProtection="1">
      <alignment horizontal="left" vertical="center"/>
      <protection locked="0"/>
    </xf>
    <xf numFmtId="0" fontId="14" fillId="25" borderId="26" xfId="0" applyFont="1" applyFill="1" applyBorder="1" applyAlignment="1" applyProtection="1">
      <alignment horizontal="center" vertical="center"/>
      <protection locked="0"/>
    </xf>
    <xf numFmtId="3" fontId="14" fillId="25" borderId="26" xfId="57" applyNumberFormat="1" applyFont="1" applyFill="1" applyBorder="1" applyAlignment="1" applyProtection="1">
      <alignment horizontal="center" vertical="center"/>
      <protection/>
    </xf>
    <xf numFmtId="3" fontId="16" fillId="25" borderId="26" xfId="0" applyNumberFormat="1" applyFont="1" applyFill="1" applyBorder="1" applyAlignment="1">
      <alignment/>
    </xf>
    <xf numFmtId="0" fontId="35" fillId="25" borderId="26" xfId="0" applyFont="1" applyFill="1" applyBorder="1" applyAlignment="1">
      <alignment vertical="center"/>
    </xf>
    <xf numFmtId="3" fontId="11" fillId="24" borderId="19" xfId="0" applyNumberFormat="1" applyFont="1" applyFill="1" applyBorder="1" applyAlignment="1" applyProtection="1">
      <alignment vertical="center"/>
      <protection/>
    </xf>
    <xf numFmtId="3" fontId="14" fillId="25" borderId="26" xfId="57" applyNumberFormat="1" applyFont="1" applyFill="1" applyBorder="1" applyAlignment="1" applyProtection="1">
      <alignment horizontal="right" vertical="center"/>
      <protection/>
    </xf>
    <xf numFmtId="3" fontId="16" fillId="25" borderId="26" xfId="39" applyNumberFormat="1" applyFont="1" applyFill="1" applyBorder="1" applyAlignment="1">
      <alignment/>
    </xf>
    <xf numFmtId="3" fontId="8" fillId="0" borderId="0" xfId="39" applyNumberFormat="1" applyFont="1" applyBorder="1" applyAlignment="1" applyProtection="1">
      <alignment vertical="center"/>
      <protection/>
    </xf>
    <xf numFmtId="3" fontId="9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horizontal="right" vertical="center"/>
      <protection/>
    </xf>
    <xf numFmtId="3" fontId="17" fillId="24" borderId="18" xfId="0" applyNumberFormat="1" applyFont="1" applyFill="1" applyBorder="1" applyAlignment="1" applyProtection="1">
      <alignment vertical="center"/>
      <protection/>
    </xf>
    <xf numFmtId="197" fontId="14" fillId="25" borderId="26" xfId="0" applyNumberFormat="1" applyFont="1" applyFill="1" applyBorder="1" applyAlignment="1" applyProtection="1">
      <alignment horizontal="center" vertical="center"/>
      <protection locked="0"/>
    </xf>
    <xf numFmtId="198" fontId="14" fillId="25" borderId="26" xfId="39" applyNumberFormat="1" applyFont="1" applyFill="1" applyBorder="1" applyAlignment="1">
      <alignment/>
    </xf>
    <xf numFmtId="3" fontId="16" fillId="25" borderId="26" xfId="39" applyNumberFormat="1" applyFont="1" applyFill="1" applyBorder="1" applyAlignment="1" applyProtection="1">
      <alignment horizontal="right"/>
      <protection/>
    </xf>
    <xf numFmtId="3" fontId="14" fillId="25" borderId="26" xfId="57" applyNumberFormat="1" applyFont="1" applyFill="1" applyBorder="1" applyAlignment="1" applyProtection="1">
      <alignment horizontal="right"/>
      <protection/>
    </xf>
    <xf numFmtId="3" fontId="16" fillId="25" borderId="26" xfId="0" applyNumberFormat="1" applyFont="1" applyFill="1" applyBorder="1" applyAlignment="1">
      <alignment horizontal="right"/>
    </xf>
    <xf numFmtId="191" fontId="14" fillId="25" borderId="26" xfId="57" applyNumberFormat="1" applyFont="1" applyFill="1" applyBorder="1" applyAlignment="1" applyProtection="1">
      <alignment horizontal="right"/>
      <protection/>
    </xf>
    <xf numFmtId="198" fontId="16" fillId="25" borderId="26" xfId="39" applyNumberFormat="1" applyFont="1" applyFill="1" applyBorder="1" applyAlignment="1">
      <alignment/>
    </xf>
    <xf numFmtId="3" fontId="14" fillId="25" borderId="26" xfId="0" applyNumberFormat="1" applyFont="1" applyFill="1" applyBorder="1" applyAlignment="1" applyProtection="1">
      <alignment vertical="center"/>
      <protection locked="0"/>
    </xf>
    <xf numFmtId="3" fontId="14" fillId="25" borderId="26" xfId="0" applyNumberFormat="1" applyFont="1" applyFill="1" applyBorder="1" applyAlignment="1" applyProtection="1">
      <alignment horizontal="left" vertical="center"/>
      <protection locked="0"/>
    </xf>
    <xf numFmtId="3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>
      <alignment/>
    </xf>
    <xf numFmtId="0" fontId="14" fillId="25" borderId="26" xfId="0" applyNumberFormat="1" applyFont="1" applyFill="1" applyBorder="1" applyAlignment="1" applyProtection="1">
      <alignment vertical="center"/>
      <protection locked="0"/>
    </xf>
    <xf numFmtId="3" fontId="14" fillId="25" borderId="26" xfId="40" applyNumberFormat="1" applyFont="1" applyFill="1" applyBorder="1" applyAlignment="1" applyProtection="1">
      <alignment/>
      <protection/>
    </xf>
    <xf numFmtId="3" fontId="14" fillId="25" borderId="26" xfId="39" applyNumberFormat="1" applyFont="1" applyFill="1" applyBorder="1" applyAlignment="1" applyProtection="1">
      <alignment horizontal="right"/>
      <protection/>
    </xf>
    <xf numFmtId="3" fontId="16" fillId="25" borderId="26" xfId="57" applyNumberFormat="1" applyFont="1" applyFill="1" applyBorder="1" applyAlignment="1" applyProtection="1">
      <alignment horizontal="right"/>
      <protection/>
    </xf>
    <xf numFmtId="3" fontId="14" fillId="25" borderId="26" xfId="42" applyNumberFormat="1" applyFont="1" applyFill="1" applyBorder="1" applyAlignment="1">
      <alignment horizontal="right"/>
    </xf>
    <xf numFmtId="3" fontId="16" fillId="25" borderId="26" xfId="55" applyNumberFormat="1" applyFont="1" applyFill="1" applyBorder="1">
      <alignment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1" fillId="24" borderId="30" xfId="0" applyFont="1" applyFill="1" applyBorder="1" applyAlignment="1" applyProtection="1">
      <alignment horizontal="left" vertical="center"/>
      <protection/>
    </xf>
    <xf numFmtId="0" fontId="11" fillId="24" borderId="22" xfId="0" applyFont="1" applyFill="1" applyBorder="1" applyAlignment="1" applyProtection="1">
      <alignment horizontal="left" vertical="center"/>
      <protection/>
    </xf>
    <xf numFmtId="0" fontId="11" fillId="24" borderId="17" xfId="0" applyFont="1" applyFill="1" applyBorder="1" applyAlignment="1" applyProtection="1">
      <alignment horizontal="left" vertical="center"/>
      <protection/>
    </xf>
    <xf numFmtId="187" fontId="4" fillId="0" borderId="28" xfId="39" applyFont="1" applyFill="1" applyBorder="1" applyAlignment="1" applyProtection="1">
      <alignment horizontal="center" vertical="center"/>
      <protection/>
    </xf>
    <xf numFmtId="187" fontId="4" fillId="0" borderId="15" xfId="39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Ellenőrzőcella" xfId="41"/>
    <cellStyle name="Ezres 2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Összesen" xfId="56"/>
    <cellStyle name="Percent" xfId="57"/>
    <cellStyle name="Rossz" xfId="58"/>
    <cellStyle name="Semleges" xfId="59"/>
    <cellStyle name="Számítá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9525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8516600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9525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6078200" y="447675"/>
          <a:ext cx="26765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6 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9-12 FEBRUARY 2012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65" zoomScaleNormal="65" zoomScalePageLayoutView="0" workbookViewId="0" topLeftCell="A1">
      <selection activeCell="Q25" sqref="Q25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41.140625" style="0" customWidth="1"/>
    <col min="4" max="4" width="12.28125" style="0" customWidth="1"/>
    <col min="5" max="5" width="18.7109375" style="0" customWidth="1"/>
    <col min="6" max="6" width="7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2.421875" style="0" customWidth="1"/>
    <col min="15" max="15" width="11.57421875" style="0" customWidth="1"/>
    <col min="16" max="16" width="8.8515625" style="0" customWidth="1"/>
    <col min="17" max="17" width="13.8515625" style="0" customWidth="1"/>
    <col min="18" max="18" width="9.421875" style="0" bestFit="1" customWidth="1"/>
    <col min="19" max="19" width="10.851562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88" t="s">
        <v>0</v>
      </c>
      <c r="D2" s="90" t="s">
        <v>1</v>
      </c>
      <c r="E2" s="90" t="s">
        <v>2</v>
      </c>
      <c r="F2" s="79" t="s">
        <v>3</v>
      </c>
      <c r="G2" s="79" t="s">
        <v>4</v>
      </c>
      <c r="H2" s="79" t="s">
        <v>5</v>
      </c>
      <c r="I2" s="81" t="s">
        <v>18</v>
      </c>
      <c r="J2" s="81"/>
      <c r="K2" s="81" t="s">
        <v>6</v>
      </c>
      <c r="L2" s="81"/>
      <c r="M2" s="81" t="s">
        <v>7</v>
      </c>
      <c r="N2" s="81"/>
      <c r="O2" s="81" t="s">
        <v>8</v>
      </c>
      <c r="P2" s="81"/>
      <c r="Q2" s="81" t="s">
        <v>9</v>
      </c>
      <c r="R2" s="81"/>
      <c r="S2" s="81"/>
      <c r="T2" s="81"/>
      <c r="U2" s="81" t="s">
        <v>10</v>
      </c>
      <c r="V2" s="81"/>
      <c r="W2" s="81" t="s">
        <v>11</v>
      </c>
      <c r="X2" s="81"/>
      <c r="Y2" s="84"/>
    </row>
    <row r="3" spans="1:25" ht="30" customHeight="1">
      <c r="A3" s="13"/>
      <c r="B3" s="14"/>
      <c r="C3" s="89"/>
      <c r="D3" s="91"/>
      <c r="E3" s="92"/>
      <c r="F3" s="80"/>
      <c r="G3" s="80"/>
      <c r="H3" s="80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48" t="s">
        <v>21</v>
      </c>
      <c r="D4" s="62">
        <v>40934</v>
      </c>
      <c r="E4" s="49" t="s">
        <v>22</v>
      </c>
      <c r="F4" s="50" t="s">
        <v>23</v>
      </c>
      <c r="G4" s="50" t="s">
        <v>24</v>
      </c>
      <c r="H4" s="50">
        <v>1</v>
      </c>
      <c r="I4" s="63">
        <v>4081785</v>
      </c>
      <c r="J4" s="63">
        <v>2765</v>
      </c>
      <c r="K4" s="63">
        <v>4969876</v>
      </c>
      <c r="L4" s="63">
        <v>3416</v>
      </c>
      <c r="M4" s="63">
        <v>12713593</v>
      </c>
      <c r="N4" s="63">
        <v>8666</v>
      </c>
      <c r="O4" s="63">
        <v>9376848</v>
      </c>
      <c r="P4" s="63">
        <v>6433</v>
      </c>
      <c r="Q4" s="64">
        <f aca="true" t="shared" si="0" ref="Q4:R6">+I4+K4+M4+O4</f>
        <v>31142102</v>
      </c>
      <c r="R4" s="64">
        <f t="shared" si="0"/>
        <v>21280</v>
      </c>
      <c r="S4" s="65" t="e">
        <f aca="true" t="shared" si="1" ref="S4:S9">IF(Q4&lt;&gt;0,R4/G4,"")</f>
        <v>#VALUE!</v>
      </c>
      <c r="T4" s="65">
        <f aca="true" t="shared" si="2" ref="T4:T9">IF(Q4&lt;&gt;0,Q4/R4,"")</f>
        <v>1463.4446428571428</v>
      </c>
      <c r="U4" s="66">
        <v>0</v>
      </c>
      <c r="V4" s="67">
        <f aca="true" t="shared" si="3" ref="V4:V9">IF(U4&lt;&gt;0,-(U4-Q4)/U4,"")</f>
      </c>
      <c r="W4" s="68">
        <v>31142102</v>
      </c>
      <c r="X4" s="68">
        <v>21280</v>
      </c>
      <c r="Y4" s="55">
        <v>1095</v>
      </c>
    </row>
    <row r="5" spans="1:25" ht="30" customHeight="1">
      <c r="A5" s="40">
        <v>2</v>
      </c>
      <c r="B5" s="41"/>
      <c r="C5" s="69" t="s">
        <v>25</v>
      </c>
      <c r="D5" s="62">
        <v>40948</v>
      </c>
      <c r="E5" s="70" t="s">
        <v>26</v>
      </c>
      <c r="F5" s="71">
        <v>21</v>
      </c>
      <c r="G5" s="71" t="s">
        <v>24</v>
      </c>
      <c r="H5" s="71">
        <v>1</v>
      </c>
      <c r="I5" s="72">
        <v>1834540</v>
      </c>
      <c r="J5" s="72">
        <v>1489</v>
      </c>
      <c r="K5" s="72">
        <v>3921230</v>
      </c>
      <c r="L5" s="72">
        <v>3213</v>
      </c>
      <c r="M5" s="72">
        <v>7598000</v>
      </c>
      <c r="N5" s="72">
        <v>6128</v>
      </c>
      <c r="O5" s="72">
        <v>4611460</v>
      </c>
      <c r="P5" s="72">
        <v>3677</v>
      </c>
      <c r="Q5" s="64">
        <f t="shared" si="0"/>
        <v>17965230</v>
      </c>
      <c r="R5" s="64">
        <f t="shared" si="0"/>
        <v>14507</v>
      </c>
      <c r="S5" s="65" t="e">
        <f t="shared" si="1"/>
        <v>#VALUE!</v>
      </c>
      <c r="T5" s="65">
        <f t="shared" si="2"/>
        <v>1238.3835389811816</v>
      </c>
      <c r="U5" s="66">
        <v>0</v>
      </c>
      <c r="V5" s="67">
        <f t="shared" si="3"/>
      </c>
      <c r="W5" s="52">
        <v>17965230</v>
      </c>
      <c r="X5" s="52">
        <v>14507</v>
      </c>
      <c r="Y5" s="55">
        <f>W5/X5</f>
        <v>1238.3835389811816</v>
      </c>
    </row>
    <row r="6" spans="1:25" ht="30" customHeight="1">
      <c r="A6" s="40">
        <v>3</v>
      </c>
      <c r="B6" s="41"/>
      <c r="C6" s="69" t="s">
        <v>37</v>
      </c>
      <c r="D6" s="62">
        <v>40941</v>
      </c>
      <c r="E6" s="70" t="s">
        <v>35</v>
      </c>
      <c r="F6" s="71">
        <v>18</v>
      </c>
      <c r="G6" s="71" t="s">
        <v>24</v>
      </c>
      <c r="H6" s="71">
        <v>2</v>
      </c>
      <c r="I6" s="74">
        <v>1290729</v>
      </c>
      <c r="J6" s="74">
        <v>1023</v>
      </c>
      <c r="K6" s="74">
        <v>2458880</v>
      </c>
      <c r="L6" s="74">
        <v>1933</v>
      </c>
      <c r="M6" s="74">
        <v>5169310</v>
      </c>
      <c r="N6" s="74">
        <v>3992</v>
      </c>
      <c r="O6" s="74">
        <v>4030148</v>
      </c>
      <c r="P6" s="74">
        <v>3191</v>
      </c>
      <c r="Q6" s="64">
        <f t="shared" si="0"/>
        <v>12949067</v>
      </c>
      <c r="R6" s="75">
        <f t="shared" si="0"/>
        <v>10139</v>
      </c>
      <c r="S6" s="65" t="e">
        <f t="shared" si="1"/>
        <v>#VALUE!</v>
      </c>
      <c r="T6" s="51">
        <f t="shared" si="2"/>
        <v>1277.1542558437716</v>
      </c>
      <c r="U6" s="66">
        <v>12646822</v>
      </c>
      <c r="V6" s="67">
        <f t="shared" si="3"/>
        <v>0.02389888938106348</v>
      </c>
      <c r="W6" s="76">
        <v>30265930</v>
      </c>
      <c r="X6" s="56">
        <v>24066</v>
      </c>
      <c r="Y6" s="55">
        <f>W6/X6</f>
        <v>1257.6219562868778</v>
      </c>
    </row>
    <row r="7" spans="1:25" ht="30" customHeight="1">
      <c r="A7" s="40">
        <v>4</v>
      </c>
      <c r="B7" s="41"/>
      <c r="C7" s="73" t="s">
        <v>27</v>
      </c>
      <c r="D7" s="62">
        <v>40913</v>
      </c>
      <c r="E7" s="70" t="s">
        <v>22</v>
      </c>
      <c r="F7" s="71" t="s">
        <v>28</v>
      </c>
      <c r="G7" s="71" t="s">
        <v>24</v>
      </c>
      <c r="H7" s="71">
        <v>6</v>
      </c>
      <c r="I7" s="63">
        <v>881310</v>
      </c>
      <c r="J7" s="63">
        <v>739</v>
      </c>
      <c r="K7" s="63">
        <v>2215780</v>
      </c>
      <c r="L7" s="63">
        <v>1832</v>
      </c>
      <c r="M7" s="63">
        <v>4869460</v>
      </c>
      <c r="N7" s="63">
        <v>3912</v>
      </c>
      <c r="O7" s="63">
        <v>2867518</v>
      </c>
      <c r="P7" s="63">
        <v>2295</v>
      </c>
      <c r="Q7" s="64">
        <f aca="true" t="shared" si="4" ref="Q7:R13">+I7+K7+M7+O7</f>
        <v>10834068</v>
      </c>
      <c r="R7" s="64">
        <f t="shared" si="4"/>
        <v>8778</v>
      </c>
      <c r="S7" s="65" t="e">
        <f t="shared" si="1"/>
        <v>#VALUE!</v>
      </c>
      <c r="T7" s="65">
        <f t="shared" si="2"/>
        <v>1234.2296650717703</v>
      </c>
      <c r="U7" s="66">
        <v>10570722</v>
      </c>
      <c r="V7" s="67">
        <f t="shared" si="3"/>
        <v>0.024912773224004946</v>
      </c>
      <c r="W7" s="68">
        <v>307379429</v>
      </c>
      <c r="X7" s="68">
        <v>250267</v>
      </c>
      <c r="Y7" s="55">
        <f>W7/X7</f>
        <v>1228.2059920005433</v>
      </c>
    </row>
    <row r="8" spans="1:25" ht="30" customHeight="1">
      <c r="A8" s="40">
        <v>5</v>
      </c>
      <c r="B8" s="41"/>
      <c r="C8" s="48" t="s">
        <v>29</v>
      </c>
      <c r="D8" s="62">
        <v>40941</v>
      </c>
      <c r="E8" s="49" t="s">
        <v>30</v>
      </c>
      <c r="F8" s="50">
        <v>26</v>
      </c>
      <c r="G8" s="50" t="s">
        <v>24</v>
      </c>
      <c r="H8" s="50">
        <v>2</v>
      </c>
      <c r="I8" s="72">
        <v>885360</v>
      </c>
      <c r="J8" s="72">
        <v>716</v>
      </c>
      <c r="K8" s="72">
        <v>2183990</v>
      </c>
      <c r="L8" s="72">
        <v>1781</v>
      </c>
      <c r="M8" s="72">
        <v>4726225</v>
      </c>
      <c r="N8" s="72">
        <v>3757</v>
      </c>
      <c r="O8" s="72">
        <v>2955405</v>
      </c>
      <c r="P8" s="72">
        <v>2330</v>
      </c>
      <c r="Q8" s="64">
        <f t="shared" si="4"/>
        <v>10750980</v>
      </c>
      <c r="R8" s="64">
        <f t="shared" si="4"/>
        <v>8584</v>
      </c>
      <c r="S8" s="65" t="e">
        <f t="shared" si="1"/>
        <v>#VALUE!</v>
      </c>
      <c r="T8" s="65">
        <f t="shared" si="2"/>
        <v>1252.4440820130476</v>
      </c>
      <c r="U8" s="66">
        <v>12581275</v>
      </c>
      <c r="V8" s="67">
        <f t="shared" si="3"/>
        <v>-0.1454777039687949</v>
      </c>
      <c r="W8" s="52">
        <v>26998280</v>
      </c>
      <c r="X8" s="52">
        <v>21813</v>
      </c>
      <c r="Y8" s="55">
        <v>1295</v>
      </c>
    </row>
    <row r="9" spans="1:25" ht="30" customHeight="1">
      <c r="A9" s="40">
        <v>6</v>
      </c>
      <c r="B9" s="41"/>
      <c r="C9" s="69" t="s">
        <v>31</v>
      </c>
      <c r="D9" s="62">
        <v>40934</v>
      </c>
      <c r="E9" s="70" t="s">
        <v>22</v>
      </c>
      <c r="F9" s="71" t="s">
        <v>32</v>
      </c>
      <c r="G9" s="71" t="s">
        <v>24</v>
      </c>
      <c r="H9" s="71">
        <v>3</v>
      </c>
      <c r="I9" s="63">
        <v>1022260</v>
      </c>
      <c r="J9" s="63">
        <v>667</v>
      </c>
      <c r="K9" s="63">
        <v>1978740</v>
      </c>
      <c r="L9" s="63">
        <v>1325</v>
      </c>
      <c r="M9" s="63">
        <v>4833270</v>
      </c>
      <c r="N9" s="63">
        <v>3139</v>
      </c>
      <c r="O9" s="63">
        <v>2910526</v>
      </c>
      <c r="P9" s="63">
        <v>1877</v>
      </c>
      <c r="Q9" s="64">
        <f t="shared" si="4"/>
        <v>10744796</v>
      </c>
      <c r="R9" s="64">
        <f t="shared" si="4"/>
        <v>7008</v>
      </c>
      <c r="S9" s="65" t="e">
        <f t="shared" si="1"/>
        <v>#VALUE!</v>
      </c>
      <c r="T9" s="65">
        <f t="shared" si="2"/>
        <v>1533.218607305936</v>
      </c>
      <c r="U9" s="66">
        <v>12495761</v>
      </c>
      <c r="V9" s="67">
        <f t="shared" si="3"/>
        <v>-0.14012471909473942</v>
      </c>
      <c r="W9" s="68">
        <v>62021390</v>
      </c>
      <c r="X9" s="68">
        <v>40579</v>
      </c>
      <c r="Y9" s="55">
        <f>W9/X9</f>
        <v>1528.411000763942</v>
      </c>
    </row>
    <row r="10" spans="1:25" ht="30" customHeight="1">
      <c r="A10" s="40">
        <v>7</v>
      </c>
      <c r="B10" s="41"/>
      <c r="C10" s="69" t="s">
        <v>38</v>
      </c>
      <c r="D10" s="62">
        <v>40927</v>
      </c>
      <c r="E10" s="70" t="s">
        <v>22</v>
      </c>
      <c r="F10" s="71" t="s">
        <v>39</v>
      </c>
      <c r="G10" s="71" t="s">
        <v>24</v>
      </c>
      <c r="H10" s="71">
        <v>4</v>
      </c>
      <c r="I10" s="63">
        <v>828825</v>
      </c>
      <c r="J10" s="63">
        <v>660</v>
      </c>
      <c r="K10" s="63">
        <v>1884205</v>
      </c>
      <c r="L10" s="63">
        <v>1520</v>
      </c>
      <c r="M10" s="63">
        <v>3874474</v>
      </c>
      <c r="N10" s="63">
        <v>3022</v>
      </c>
      <c r="O10" s="63">
        <v>2381364</v>
      </c>
      <c r="P10" s="63">
        <v>1829</v>
      </c>
      <c r="Q10" s="64">
        <f t="shared" si="4"/>
        <v>8968868</v>
      </c>
      <c r="R10" s="64">
        <f t="shared" si="4"/>
        <v>7031</v>
      </c>
      <c r="S10" s="65" t="e">
        <f>IF(Q10&lt;&gt;0,R10/G10,"")</f>
        <v>#VALUE!</v>
      </c>
      <c r="T10" s="65">
        <f>IF(Q10&lt;&gt;0,Q10/R10,"")</f>
        <v>1275.6176930735314</v>
      </c>
      <c r="U10" s="66">
        <v>10170677</v>
      </c>
      <c r="V10" s="67">
        <f>IF(U10&lt;&gt;0,-(U10-Q10)/U10,"")</f>
        <v>-0.11816411041270901</v>
      </c>
      <c r="W10" s="68">
        <v>92746023</v>
      </c>
      <c r="X10" s="68">
        <v>74132</v>
      </c>
      <c r="Y10" s="55">
        <f>W10/X10</f>
        <v>1251.0929558085577</v>
      </c>
    </row>
    <row r="11" spans="1:25" ht="30" customHeight="1">
      <c r="A11" s="40">
        <v>8</v>
      </c>
      <c r="B11" s="41"/>
      <c r="C11" s="53" t="s">
        <v>40</v>
      </c>
      <c r="D11" s="62">
        <v>40941</v>
      </c>
      <c r="E11" s="49" t="s">
        <v>41</v>
      </c>
      <c r="F11" s="50">
        <v>22</v>
      </c>
      <c r="G11" s="50" t="s">
        <v>24</v>
      </c>
      <c r="H11" s="50">
        <v>2</v>
      </c>
      <c r="I11" s="77">
        <v>920490</v>
      </c>
      <c r="J11" s="77">
        <v>701</v>
      </c>
      <c r="K11" s="77">
        <v>1861014</v>
      </c>
      <c r="L11" s="77">
        <v>1432</v>
      </c>
      <c r="M11" s="77">
        <v>3540942</v>
      </c>
      <c r="N11" s="77">
        <v>2691</v>
      </c>
      <c r="O11" s="77">
        <v>2395060</v>
      </c>
      <c r="P11" s="77">
        <v>1796</v>
      </c>
      <c r="Q11" s="64">
        <f t="shared" si="4"/>
        <v>8717506</v>
      </c>
      <c r="R11" s="64">
        <f t="shared" si="4"/>
        <v>6620</v>
      </c>
      <c r="S11" s="65" t="e">
        <f>IF(Q11&lt;&gt;0,R11/G11,"")</f>
        <v>#VALUE!</v>
      </c>
      <c r="T11" s="65">
        <f>IF(Q11&lt;&gt;0,Q11/R11,"")</f>
        <v>1316.8438066465258</v>
      </c>
      <c r="U11" s="66">
        <v>9546283</v>
      </c>
      <c r="V11" s="67">
        <f>IF(U11&lt;&gt;0,-(U11-Q11)/U11,"")</f>
        <v>-0.08681672227818932</v>
      </c>
      <c r="W11" s="78">
        <v>21146146</v>
      </c>
      <c r="X11" s="78">
        <v>16389</v>
      </c>
      <c r="Y11" s="55">
        <v>1306</v>
      </c>
    </row>
    <row r="12" spans="1:25" ht="30" customHeight="1">
      <c r="A12" s="40">
        <v>9</v>
      </c>
      <c r="B12" s="41"/>
      <c r="C12" s="69" t="s">
        <v>36</v>
      </c>
      <c r="D12" s="62">
        <v>40948</v>
      </c>
      <c r="E12" s="70" t="s">
        <v>26</v>
      </c>
      <c r="F12" s="71">
        <v>13</v>
      </c>
      <c r="G12" s="71" t="s">
        <v>24</v>
      </c>
      <c r="H12" s="71">
        <v>1</v>
      </c>
      <c r="I12" s="72">
        <v>667395</v>
      </c>
      <c r="J12" s="72">
        <v>523</v>
      </c>
      <c r="K12" s="72">
        <v>1052414</v>
      </c>
      <c r="L12" s="72">
        <v>830</v>
      </c>
      <c r="M12" s="72">
        <v>2272526</v>
      </c>
      <c r="N12" s="72">
        <v>1737</v>
      </c>
      <c r="O12" s="72">
        <v>1807689</v>
      </c>
      <c r="P12" s="72">
        <v>1382</v>
      </c>
      <c r="Q12" s="64">
        <f t="shared" si="4"/>
        <v>5800024</v>
      </c>
      <c r="R12" s="75">
        <f t="shared" si="4"/>
        <v>4472</v>
      </c>
      <c r="S12" s="65" t="e">
        <f>IF(Q12&lt;&gt;0,R12/G12,"")</f>
        <v>#VALUE!</v>
      </c>
      <c r="T12" s="51">
        <f>IF(Q12&lt;&gt;0,Q12/R12,"")</f>
        <v>1296.964221824687</v>
      </c>
      <c r="U12" s="66">
        <v>0</v>
      </c>
      <c r="V12" s="67">
        <f>IF(U12&lt;&gt;0,-(U12-Q12)/U12,"")</f>
      </c>
      <c r="W12" s="52">
        <v>5800024</v>
      </c>
      <c r="X12" s="52">
        <v>4472</v>
      </c>
      <c r="Y12" s="55">
        <f>W12/X12</f>
        <v>1296.964221824687</v>
      </c>
    </row>
    <row r="13" spans="1:25" ht="30" customHeight="1">
      <c r="A13" s="40">
        <v>10</v>
      </c>
      <c r="B13" s="41"/>
      <c r="C13" s="69" t="s">
        <v>33</v>
      </c>
      <c r="D13" s="62" t="s">
        <v>34</v>
      </c>
      <c r="E13" s="70" t="s">
        <v>35</v>
      </c>
      <c r="F13" s="71">
        <v>9</v>
      </c>
      <c r="G13" s="71" t="s">
        <v>24</v>
      </c>
      <c r="H13" s="71">
        <v>6</v>
      </c>
      <c r="I13" s="74">
        <v>657660</v>
      </c>
      <c r="J13" s="74">
        <v>531</v>
      </c>
      <c r="K13" s="74">
        <v>1112070</v>
      </c>
      <c r="L13" s="74">
        <v>836</v>
      </c>
      <c r="M13" s="74">
        <v>2014400</v>
      </c>
      <c r="N13" s="74">
        <v>1502</v>
      </c>
      <c r="O13" s="74">
        <v>1726170</v>
      </c>
      <c r="P13" s="74">
        <v>1319</v>
      </c>
      <c r="Q13" s="64">
        <f t="shared" si="4"/>
        <v>5510300</v>
      </c>
      <c r="R13" s="75">
        <f t="shared" si="4"/>
        <v>4188</v>
      </c>
      <c r="S13" s="65" t="e">
        <f>IF(Q13&lt;&gt;0,R13/G13,"")</f>
        <v>#VALUE!</v>
      </c>
      <c r="T13" s="51">
        <f>IF(Q13&lt;&gt;0,Q13/R13,"")</f>
        <v>1315.7354345749761</v>
      </c>
      <c r="U13" s="66">
        <v>4459990</v>
      </c>
      <c r="V13" s="67">
        <f>IF(U13&lt;&gt;0,-(U13-Q13)/U13,"")</f>
        <v>0.23549604371310248</v>
      </c>
      <c r="W13" s="76">
        <v>52491695</v>
      </c>
      <c r="X13" s="56">
        <v>41565</v>
      </c>
      <c r="Y13" s="55">
        <f>W13/X13</f>
        <v>1262.882112354144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7"/>
      <c r="J14" s="57"/>
      <c r="K14" s="57"/>
      <c r="L14" s="57"/>
      <c r="M14" s="57"/>
      <c r="N14" s="57"/>
      <c r="O14" s="57"/>
      <c r="P14" s="57"/>
      <c r="Q14" s="58"/>
      <c r="R14" s="59"/>
      <c r="S14" s="60"/>
      <c r="T14" s="57"/>
      <c r="U14" s="57"/>
      <c r="V14" s="57"/>
      <c r="W14" s="57"/>
      <c r="X14" s="57"/>
      <c r="Y14" s="57"/>
    </row>
    <row r="15" spans="1:25" ht="17.25" thickBot="1">
      <c r="A15" s="22"/>
      <c r="B15" s="85" t="s">
        <v>17</v>
      </c>
      <c r="C15" s="86"/>
      <c r="D15" s="86"/>
      <c r="E15" s="87"/>
      <c r="F15" s="23"/>
      <c r="G15" s="23">
        <f>SUM(G4:G14)</f>
        <v>0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123382941</v>
      </c>
      <c r="R15" s="27">
        <f>SUM(R4:R14)</f>
        <v>92607</v>
      </c>
      <c r="S15" s="28" t="e">
        <f>R15/G15</f>
        <v>#DIV/0!</v>
      </c>
      <c r="T15" s="54">
        <f>Q15/R15</f>
        <v>1332.3284524927922</v>
      </c>
      <c r="U15" s="61">
        <v>85839595</v>
      </c>
      <c r="V15" s="38">
        <f>IF(U15&lt;&gt;0,-(U15-Q15)/U15,"")</f>
        <v>0.43736629931676635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82" t="s">
        <v>19</v>
      </c>
      <c r="V16" s="82"/>
      <c r="W16" s="82"/>
      <c r="X16" s="82"/>
      <c r="Y16" s="82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83"/>
      <c r="V17" s="83"/>
      <c r="W17" s="83"/>
      <c r="X17" s="83"/>
      <c r="Y17" s="83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83"/>
      <c r="V18" s="83"/>
      <c r="W18" s="83"/>
      <c r="X18" s="83"/>
      <c r="Y18" s="83"/>
    </row>
  </sheetData>
  <sheetProtection/>
  <mergeCells count="15">
    <mergeCell ref="M2:N2"/>
    <mergeCell ref="O2:P2"/>
    <mergeCell ref="B15:E15"/>
    <mergeCell ref="C2:C3"/>
    <mergeCell ref="D2:D3"/>
    <mergeCell ref="E2:E3"/>
    <mergeCell ref="U16:Y18"/>
    <mergeCell ref="Q2:T2"/>
    <mergeCell ref="U2:V2"/>
    <mergeCell ref="W2:Y2"/>
    <mergeCell ref="F2:F3"/>
    <mergeCell ref="G2:G3"/>
    <mergeCell ref="H2:H3"/>
    <mergeCell ref="K2:L2"/>
    <mergeCell ref="I2:J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FNE1</cp:lastModifiedBy>
  <cp:lastPrinted>2008-10-22T07:58:06Z</cp:lastPrinted>
  <dcterms:created xsi:type="dcterms:W3CDTF">2006-04-04T07:29:08Z</dcterms:created>
  <dcterms:modified xsi:type="dcterms:W3CDTF">2012-02-15T10:30:55Z</dcterms:modified>
  <cp:category/>
  <cp:version/>
  <cp:contentType/>
  <cp:contentStatus/>
</cp:coreProperties>
</file>