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7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<sst xmlns="http://schemas.openxmlformats.org/spreadsheetml/2006/main" count="66" uniqueCount="42">
  <si>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</si>
  <si>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</si>
  <si>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</si>
  <si>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</si>
  <si>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</si>
  <si>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</si>
  <si>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</si>
  <si>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</si>
  <si>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</si>
  <si>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</si>
  <si>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</si>
  <si>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</si>
  <si>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</si>
  <si>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</si>
  <si>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</si>
  <si>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</si>
  <si>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</si>
  <si>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</si>
  <si>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</si>
  <si>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</si>
  <si>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</si>
  <si>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Avengers</t>
  </si>
  <si>
    <t>Forum Hungary</t>
  </si>
  <si>
    <t>11+32+1</t>
  </si>
  <si>
    <t>n/a</t>
  </si>
  <si>
    <t>American Pie: Reunion</t>
  </si>
  <si>
    <t>UIP</t>
  </si>
  <si>
    <t>9+1+21</t>
  </si>
  <si>
    <t>Battleship</t>
  </si>
  <si>
    <t>9+1+23</t>
  </si>
  <si>
    <t>Torrente 4.</t>
  </si>
  <si>
    <t>Parlux</t>
  </si>
  <si>
    <t>The Hunger Games</t>
  </si>
  <si>
    <t>The Lucky One</t>
  </si>
  <si>
    <t>InterCom</t>
  </si>
  <si>
    <t>Wrath of the Titans</t>
  </si>
  <si>
    <t>4+31+1+1</t>
  </si>
  <si>
    <t>Titanic 3D</t>
  </si>
  <si>
    <t>33+2+1</t>
  </si>
  <si>
    <t>Les Infideles</t>
  </si>
  <si>
    <t>Budapest Film</t>
  </si>
  <si>
    <t xml:space="preserve">21 Jump Street (preview)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</si>
</sst>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6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6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56" applyNumberFormat="1" applyFont="1" applyFill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0" fontId="35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6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6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6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Border="1" applyAlignment="1">
      <alignment/>
    </xf>
    <xf numFmtId="198" fontId="16" fillId="25" borderId="26" xfId="39" applyNumberFormat="1" applyFont="1" applyFill="1" applyBorder="1" applyAlignment="1">
      <alignment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198" fontId="16" fillId="0" borderId="26" xfId="39" applyNumberFormat="1" applyFont="1" applyBorder="1" applyAlignment="1">
      <alignment/>
    </xf>
    <xf numFmtId="3" fontId="14" fillId="0" borderId="26" xfId="40" applyNumberFormat="1" applyFont="1" applyFill="1" applyBorder="1" applyAlignment="1" applyProtection="1">
      <alignment/>
      <protection/>
    </xf>
    <xf numFmtId="3" fontId="16" fillId="25" borderId="26" xfId="54" applyNumberFormat="1" applyFont="1" applyFill="1" applyBorder="1">
      <alignment/>
      <protection/>
    </xf>
    <xf numFmtId="1" fontId="14" fillId="25" borderId="26" xfId="0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Percent" xfId="56"/>
    <cellStyle name="Rossz" xfId="57"/>
    <cellStyle name="Semleges" xfId="58"/>
    <cellStyle name="Számítá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975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591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17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26-29 APRIL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Z37" sqref="Z3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1.57421875" style="0" customWidth="1"/>
    <col min="4" max="4" width="13.140625" style="0" customWidth="1"/>
    <col min="5" max="5" width="18.00390625" style="0" customWidth="1"/>
    <col min="6" max="6" width="11.0039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5.71093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2" t="s">
        <v>21</v>
      </c>
      <c r="D4" s="60">
        <v>41025</v>
      </c>
      <c r="E4" s="48" t="s">
        <v>22</v>
      </c>
      <c r="F4" s="49" t="s">
        <v>23</v>
      </c>
      <c r="G4" s="49" t="s">
        <v>24</v>
      </c>
      <c r="H4" s="49">
        <v>1</v>
      </c>
      <c r="I4" s="61">
        <v>19173419</v>
      </c>
      <c r="J4" s="61">
        <v>13185</v>
      </c>
      <c r="K4" s="61">
        <v>21804595</v>
      </c>
      <c r="L4" s="61">
        <v>15324</v>
      </c>
      <c r="M4" s="61">
        <v>32254206</v>
      </c>
      <c r="N4" s="61">
        <v>22600</v>
      </c>
      <c r="O4" s="61">
        <v>34079301</v>
      </c>
      <c r="P4" s="61">
        <v>23499</v>
      </c>
      <c r="Q4" s="62">
        <f aca="true" t="shared" si="0" ref="Q4:R13">+I4+K4+M4+O4</f>
        <v>107311521</v>
      </c>
      <c r="R4" s="62">
        <f t="shared" si="0"/>
        <v>74608</v>
      </c>
      <c r="S4" s="63" t="e">
        <f>IF(Q4&lt;&gt;0,R4/G4,"")</f>
        <v>#VALUE!</v>
      </c>
      <c r="T4" s="63">
        <f>IF(Q4&lt;&gt;0,Q4/R4,"")</f>
        <v>1438.3379932446924</v>
      </c>
      <c r="U4" s="64">
        <v>0</v>
      </c>
      <c r="V4" s="65">
        <f>IF(U4&lt;&gt;0,-(U4-Q4)/U4,"")</f>
      </c>
      <c r="W4" s="51">
        <v>107311521</v>
      </c>
      <c r="X4" s="51">
        <v>74608</v>
      </c>
      <c r="Y4" s="54">
        <v>1306</v>
      </c>
    </row>
    <row r="5" spans="1:25" ht="30" customHeight="1">
      <c r="A5" s="40">
        <v>2</v>
      </c>
      <c r="B5" s="41"/>
      <c r="C5" s="66" t="s">
        <v>25</v>
      </c>
      <c r="D5" s="60">
        <v>41004</v>
      </c>
      <c r="E5" s="67" t="s">
        <v>26</v>
      </c>
      <c r="F5" s="68" t="s">
        <v>27</v>
      </c>
      <c r="G5" s="68">
        <v>30</v>
      </c>
      <c r="H5" s="68">
        <v>4</v>
      </c>
      <c r="I5" s="69">
        <v>1679018</v>
      </c>
      <c r="J5" s="61">
        <v>1336</v>
      </c>
      <c r="K5" s="61">
        <v>2970540</v>
      </c>
      <c r="L5" s="61">
        <v>2401</v>
      </c>
      <c r="M5" s="61">
        <v>4582094</v>
      </c>
      <c r="N5" s="61">
        <v>3648</v>
      </c>
      <c r="O5" s="61">
        <v>4417610</v>
      </c>
      <c r="P5" s="61">
        <v>3445</v>
      </c>
      <c r="Q5" s="62">
        <f t="shared" si="0"/>
        <v>13649262</v>
      </c>
      <c r="R5" s="62">
        <f t="shared" si="0"/>
        <v>10830</v>
      </c>
      <c r="S5" s="63">
        <f>IF(Q5&lt;&gt;0,R5/G5,"")</f>
        <v>361</v>
      </c>
      <c r="T5" s="63">
        <f>IF(Q5&lt;&gt;0,Q5/R5,"")</f>
        <v>1260.3196675900276</v>
      </c>
      <c r="U5" s="64">
        <v>29434088</v>
      </c>
      <c r="V5" s="65">
        <f>IF(U5&lt;&gt;0,-(U5-Q5)/U5,"")</f>
        <v>-0.5362770540062257</v>
      </c>
      <c r="W5" s="51">
        <v>267241152</v>
      </c>
      <c r="X5" s="51">
        <v>214840</v>
      </c>
      <c r="Y5" s="54">
        <f>W5/X5</f>
        <v>1243.9078011543475</v>
      </c>
    </row>
    <row r="6" spans="1:25" ht="30" customHeight="1">
      <c r="A6" s="40">
        <v>3</v>
      </c>
      <c r="B6" s="41"/>
      <c r="C6" s="66" t="s">
        <v>28</v>
      </c>
      <c r="D6" s="60">
        <v>41017</v>
      </c>
      <c r="E6" s="67" t="s">
        <v>26</v>
      </c>
      <c r="F6" s="68" t="s">
        <v>29</v>
      </c>
      <c r="G6" s="68">
        <v>31</v>
      </c>
      <c r="H6" s="68">
        <v>2</v>
      </c>
      <c r="I6" s="69">
        <v>1569176</v>
      </c>
      <c r="J6" s="61">
        <v>1206</v>
      </c>
      <c r="K6" s="61">
        <v>2506624</v>
      </c>
      <c r="L6" s="61">
        <v>1960</v>
      </c>
      <c r="M6" s="61">
        <v>4543079</v>
      </c>
      <c r="N6" s="61">
        <v>3502</v>
      </c>
      <c r="O6" s="61">
        <v>4432928</v>
      </c>
      <c r="P6" s="61">
        <v>3407</v>
      </c>
      <c r="Q6" s="62">
        <f t="shared" si="0"/>
        <v>13051807</v>
      </c>
      <c r="R6" s="62">
        <f t="shared" si="0"/>
        <v>10075</v>
      </c>
      <c r="S6" s="63">
        <f>IF(Q6&lt;&gt;0,R6/G6,"")</f>
        <v>325</v>
      </c>
      <c r="T6" s="50">
        <f>IF(Q6&lt;&gt;0,Q6/R6,"")</f>
        <v>1295.4647146401985</v>
      </c>
      <c r="U6" s="64">
        <v>41696654</v>
      </c>
      <c r="V6" s="65">
        <f>IF(U6&lt;&gt;0,-(U6-Q6)/U6,"")</f>
        <v>-0.686981909867396</v>
      </c>
      <c r="W6" s="51">
        <v>68916649</v>
      </c>
      <c r="X6" s="51">
        <v>53483</v>
      </c>
      <c r="Y6" s="54">
        <f>W6/X6</f>
        <v>1288.571116055569</v>
      </c>
    </row>
    <row r="7" spans="1:25" ht="30" customHeight="1">
      <c r="A7" s="40">
        <v>4</v>
      </c>
      <c r="B7" s="41"/>
      <c r="C7" s="66" t="s">
        <v>30</v>
      </c>
      <c r="D7" s="60">
        <v>41018</v>
      </c>
      <c r="E7" s="67" t="s">
        <v>31</v>
      </c>
      <c r="F7" s="68">
        <v>12</v>
      </c>
      <c r="G7" s="68" t="s">
        <v>24</v>
      </c>
      <c r="H7" s="68">
        <v>2</v>
      </c>
      <c r="I7" s="61">
        <v>748685.0815403137</v>
      </c>
      <c r="J7" s="61">
        <v>475.1150971599402</v>
      </c>
      <c r="K7" s="61">
        <v>842816.3075660423</v>
      </c>
      <c r="L7" s="61">
        <v>537.357249626308</v>
      </c>
      <c r="M7" s="61">
        <v>1182375.4934164623</v>
      </c>
      <c r="N7" s="61">
        <v>754.1674140508221</v>
      </c>
      <c r="O7" s="61">
        <v>1599093.1174771818</v>
      </c>
      <c r="P7" s="61">
        <v>1009.3602391629297</v>
      </c>
      <c r="Q7" s="62">
        <f t="shared" si="0"/>
        <v>4372970</v>
      </c>
      <c r="R7" s="62">
        <f t="shared" si="0"/>
        <v>2776</v>
      </c>
      <c r="S7" s="63" t="e">
        <f>IF(Q7&lt;&gt;0,R7/G7,"")</f>
        <v>#VALUE!</v>
      </c>
      <c r="T7" s="63">
        <f>IF(Q7&lt;&gt;0,Q7/R7,"")</f>
        <v>1575.2773775216137</v>
      </c>
      <c r="U7" s="64">
        <v>8818850</v>
      </c>
      <c r="V7" s="65">
        <f>IF(U7&lt;&gt;0,-(U7-Q7)/U7,"")</f>
        <v>-0.5041337589368228</v>
      </c>
      <c r="W7" s="70">
        <v>15605950</v>
      </c>
      <c r="X7" s="70">
        <v>10501</v>
      </c>
      <c r="Y7" s="54">
        <f>W7/X7</f>
        <v>1486.1394152937814</v>
      </c>
    </row>
    <row r="8" spans="1:25" ht="30" customHeight="1">
      <c r="A8" s="40">
        <v>5</v>
      </c>
      <c r="B8" s="41"/>
      <c r="C8" s="66" t="s">
        <v>32</v>
      </c>
      <c r="D8" s="60">
        <v>40990</v>
      </c>
      <c r="E8" s="67" t="s">
        <v>22</v>
      </c>
      <c r="F8" s="68">
        <v>26</v>
      </c>
      <c r="G8" s="68" t="s">
        <v>24</v>
      </c>
      <c r="H8" s="68">
        <v>6</v>
      </c>
      <c r="I8" s="61">
        <v>381840</v>
      </c>
      <c r="J8" s="61">
        <v>290</v>
      </c>
      <c r="K8" s="61">
        <v>730420</v>
      </c>
      <c r="L8" s="61">
        <v>590</v>
      </c>
      <c r="M8" s="61">
        <v>1091460</v>
      </c>
      <c r="N8" s="61">
        <v>860</v>
      </c>
      <c r="O8" s="61">
        <v>1021650</v>
      </c>
      <c r="P8" s="61">
        <v>797</v>
      </c>
      <c r="Q8" s="62">
        <f t="shared" si="0"/>
        <v>3225370</v>
      </c>
      <c r="R8" s="62">
        <f t="shared" si="0"/>
        <v>2537</v>
      </c>
      <c r="S8" s="63" t="e">
        <f aca="true" t="shared" si="1" ref="S8:S13">IF(Q8&lt;&gt;0,R8/G8,"")</f>
        <v>#VALUE!</v>
      </c>
      <c r="T8" s="50">
        <f aca="true" t="shared" si="2" ref="T8:T13">IF(Q8&lt;&gt;0,Q8/R8,"")</f>
        <v>1271.3322822230982</v>
      </c>
      <c r="U8" s="64">
        <v>5398840</v>
      </c>
      <c r="V8" s="65">
        <f aca="true" t="shared" si="3" ref="V8:V13">IF(U8&lt;&gt;0,-(U8-Q8)/U8,"")</f>
        <v>-0.40258092479125146</v>
      </c>
      <c r="W8" s="51">
        <v>94932590</v>
      </c>
      <c r="X8" s="51">
        <v>75908</v>
      </c>
      <c r="Y8" s="54">
        <v>1245</v>
      </c>
    </row>
    <row r="9" spans="1:25" ht="30" customHeight="1">
      <c r="A9" s="40">
        <v>6</v>
      </c>
      <c r="B9" s="41"/>
      <c r="C9" s="66" t="s">
        <v>33</v>
      </c>
      <c r="D9" s="60">
        <v>41018</v>
      </c>
      <c r="E9" s="67" t="s">
        <v>34</v>
      </c>
      <c r="F9" s="68">
        <v>23</v>
      </c>
      <c r="G9" s="68" t="s">
        <v>24</v>
      </c>
      <c r="H9" s="68">
        <v>2</v>
      </c>
      <c r="I9" s="71">
        <v>402770</v>
      </c>
      <c r="J9" s="72">
        <v>328</v>
      </c>
      <c r="K9" s="72">
        <v>690240</v>
      </c>
      <c r="L9" s="72">
        <v>558</v>
      </c>
      <c r="M9" s="72">
        <v>904495</v>
      </c>
      <c r="N9" s="72">
        <v>712</v>
      </c>
      <c r="O9" s="72">
        <v>811920</v>
      </c>
      <c r="P9" s="72">
        <v>623</v>
      </c>
      <c r="Q9" s="62">
        <f t="shared" si="0"/>
        <v>2809425</v>
      </c>
      <c r="R9" s="62">
        <f t="shared" si="0"/>
        <v>2221</v>
      </c>
      <c r="S9" s="63" t="e">
        <f t="shared" si="1"/>
        <v>#VALUE!</v>
      </c>
      <c r="T9" s="50">
        <f t="shared" si="2"/>
        <v>1264.936965330932</v>
      </c>
      <c r="U9" s="64">
        <v>6069674</v>
      </c>
      <c r="V9" s="65">
        <f t="shared" si="3"/>
        <v>-0.5371374146288581</v>
      </c>
      <c r="W9" s="73">
        <v>10621703</v>
      </c>
      <c r="X9" s="73">
        <v>8346</v>
      </c>
      <c r="Y9" s="54">
        <f>W9/X9</f>
        <v>1272.669901749341</v>
      </c>
    </row>
    <row r="10" spans="1:25" ht="30" customHeight="1">
      <c r="A10" s="40">
        <v>7</v>
      </c>
      <c r="B10" s="41"/>
      <c r="C10" s="66" t="s">
        <v>35</v>
      </c>
      <c r="D10" s="60">
        <v>40997</v>
      </c>
      <c r="E10" s="67" t="s">
        <v>34</v>
      </c>
      <c r="F10" s="68" t="s">
        <v>36</v>
      </c>
      <c r="G10" s="68" t="s">
        <v>24</v>
      </c>
      <c r="H10" s="68">
        <v>5</v>
      </c>
      <c r="I10" s="71">
        <v>271580</v>
      </c>
      <c r="J10" s="72">
        <v>192</v>
      </c>
      <c r="K10" s="72">
        <v>516130</v>
      </c>
      <c r="L10" s="72">
        <v>354</v>
      </c>
      <c r="M10" s="72">
        <v>784450</v>
      </c>
      <c r="N10" s="72">
        <v>547</v>
      </c>
      <c r="O10" s="72">
        <v>1071870</v>
      </c>
      <c r="P10" s="72">
        <v>747</v>
      </c>
      <c r="Q10" s="62">
        <f t="shared" si="0"/>
        <v>2644030</v>
      </c>
      <c r="R10" s="62">
        <f t="shared" si="0"/>
        <v>1840</v>
      </c>
      <c r="S10" s="63" t="e">
        <f t="shared" si="1"/>
        <v>#VALUE!</v>
      </c>
      <c r="T10" s="63">
        <f t="shared" si="2"/>
        <v>1436.9728260869565</v>
      </c>
      <c r="U10" s="64">
        <v>7487714</v>
      </c>
      <c r="V10" s="65">
        <f t="shared" si="3"/>
        <v>-0.6468842159302559</v>
      </c>
      <c r="W10" s="73">
        <v>135176484</v>
      </c>
      <c r="X10" s="73">
        <v>90285</v>
      </c>
      <c r="Y10" s="54">
        <f>W10/X10</f>
        <v>1497.2197374979232</v>
      </c>
    </row>
    <row r="11" spans="1:25" ht="30" customHeight="1">
      <c r="A11" s="40">
        <v>8</v>
      </c>
      <c r="B11" s="41"/>
      <c r="C11" s="66" t="s">
        <v>37</v>
      </c>
      <c r="D11" s="60">
        <v>41004</v>
      </c>
      <c r="E11" s="67" t="s">
        <v>34</v>
      </c>
      <c r="F11" s="68" t="s">
        <v>38</v>
      </c>
      <c r="G11" s="68" t="s">
        <v>24</v>
      </c>
      <c r="H11" s="68">
        <v>4</v>
      </c>
      <c r="I11" s="72">
        <v>262920</v>
      </c>
      <c r="J11" s="72">
        <v>191</v>
      </c>
      <c r="K11" s="72">
        <v>463060</v>
      </c>
      <c r="L11" s="72">
        <v>329</v>
      </c>
      <c r="M11" s="72">
        <v>855570</v>
      </c>
      <c r="N11" s="72">
        <v>586</v>
      </c>
      <c r="O11" s="72">
        <v>823400</v>
      </c>
      <c r="P11" s="72">
        <v>580</v>
      </c>
      <c r="Q11" s="62">
        <f t="shared" si="0"/>
        <v>2404950</v>
      </c>
      <c r="R11" s="62">
        <f t="shared" si="0"/>
        <v>1686</v>
      </c>
      <c r="S11" s="63" t="e">
        <f t="shared" si="1"/>
        <v>#VALUE!</v>
      </c>
      <c r="T11" s="50">
        <f t="shared" si="2"/>
        <v>1426.423487544484</v>
      </c>
      <c r="U11" s="64">
        <v>7536225</v>
      </c>
      <c r="V11" s="65">
        <f t="shared" si="3"/>
        <v>-0.6808813431127654</v>
      </c>
      <c r="W11" s="73">
        <v>60510223</v>
      </c>
      <c r="X11" s="73">
        <v>41437</v>
      </c>
      <c r="Y11" s="54">
        <f>W11/X11</f>
        <v>1460.2944952578614</v>
      </c>
    </row>
    <row r="12" spans="1:25" ht="30" customHeight="1">
      <c r="A12" s="40">
        <v>9</v>
      </c>
      <c r="B12" s="41"/>
      <c r="C12" s="66" t="s">
        <v>39</v>
      </c>
      <c r="D12" s="60">
        <v>41025</v>
      </c>
      <c r="E12" s="67" t="s">
        <v>40</v>
      </c>
      <c r="F12" s="68">
        <v>12</v>
      </c>
      <c r="G12" s="68" t="s">
        <v>24</v>
      </c>
      <c r="H12" s="68">
        <v>1</v>
      </c>
      <c r="I12" s="74">
        <v>418600</v>
      </c>
      <c r="J12" s="74">
        <v>310</v>
      </c>
      <c r="K12" s="74">
        <v>582970</v>
      </c>
      <c r="L12" s="74">
        <v>428</v>
      </c>
      <c r="M12" s="74">
        <v>680920</v>
      </c>
      <c r="N12" s="74">
        <v>503</v>
      </c>
      <c r="O12" s="74">
        <v>680210</v>
      </c>
      <c r="P12" s="74">
        <v>495</v>
      </c>
      <c r="Q12" s="62">
        <f t="shared" si="0"/>
        <v>2362700</v>
      </c>
      <c r="R12" s="62">
        <f t="shared" si="0"/>
        <v>1736</v>
      </c>
      <c r="S12" s="63" t="e">
        <f t="shared" si="1"/>
        <v>#VALUE!</v>
      </c>
      <c r="T12" s="50">
        <f t="shared" si="2"/>
        <v>1361.0023041474653</v>
      </c>
      <c r="U12" s="64">
        <v>0</v>
      </c>
      <c r="V12" s="65">
        <f t="shared" si="3"/>
      </c>
      <c r="W12" s="75">
        <v>2362700</v>
      </c>
      <c r="X12" s="75">
        <v>1736</v>
      </c>
      <c r="Y12" s="54">
        <f>W12/X12</f>
        <v>1361.0023041474653</v>
      </c>
    </row>
    <row r="13" spans="1:25" ht="30" customHeight="1">
      <c r="A13" s="40">
        <v>10</v>
      </c>
      <c r="B13" s="41"/>
      <c r="C13" s="66" t="s">
        <v>41</v>
      </c>
      <c r="D13" s="60">
        <v>41032</v>
      </c>
      <c r="E13" s="67" t="s">
        <v>34</v>
      </c>
      <c r="F13" s="76">
        <v>16</v>
      </c>
      <c r="G13" s="68" t="s">
        <v>24</v>
      </c>
      <c r="H13" s="68">
        <v>0</v>
      </c>
      <c r="I13" s="71"/>
      <c r="J13" s="72"/>
      <c r="K13" s="72"/>
      <c r="L13" s="72"/>
      <c r="M13" s="72">
        <v>950090</v>
      </c>
      <c r="N13" s="72">
        <v>742</v>
      </c>
      <c r="O13" s="72">
        <v>1101945</v>
      </c>
      <c r="P13" s="72">
        <v>854</v>
      </c>
      <c r="Q13" s="62">
        <f t="shared" si="0"/>
        <v>2052035</v>
      </c>
      <c r="R13" s="62">
        <f t="shared" si="0"/>
        <v>1596</v>
      </c>
      <c r="S13" s="63" t="e">
        <f t="shared" si="1"/>
        <v>#VALUE!</v>
      </c>
      <c r="T13" s="50">
        <f t="shared" si="2"/>
        <v>1285.736215538847</v>
      </c>
      <c r="U13" s="64">
        <v>0</v>
      </c>
      <c r="V13" s="65">
        <f t="shared" si="3"/>
      </c>
      <c r="W13" s="73">
        <v>2052035</v>
      </c>
      <c r="X13" s="73">
        <v>1596</v>
      </c>
      <c r="Y13" s="54">
        <f>W13/X13</f>
        <v>1285.736215538847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61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153884070</v>
      </c>
      <c r="R15" s="27">
        <f>SUM(R4:R14)</f>
        <v>109905</v>
      </c>
      <c r="S15" s="28">
        <f>R15/G15</f>
        <v>1801.72131147541</v>
      </c>
      <c r="T15" s="53">
        <f>Q15/R15</f>
        <v>1400.1553159546881</v>
      </c>
      <c r="U15" s="59">
        <v>114686123</v>
      </c>
      <c r="V15" s="38">
        <f>IF(U15&lt;&gt;0,-(U15-Q15)/U15,"")</f>
        <v>0.34178456795509604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2012-05-03T08:21:22Z</dcterms:modified>
  <cp:category/>
  <cp:version/>
  <cp:contentType/>
  <cp:contentStatus/>
</cp:coreProperties>
</file>