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2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<sst xmlns="http://schemas.openxmlformats.org/spreadsheetml/2006/main" count="67" uniqueCount="43">
  <si>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</si>
  <si>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</si>
  <si>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</si>
  <si>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</si>
  <si>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</si>
  <si>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</si>
  <si>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</si>
  <si>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</si>
  <si>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</si>
  <si>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</si>
  <si>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</si>
  <si>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</si>
  <si>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</si>
  <si>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</si>
  <si>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</si>
  <si>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</si>
  <si>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</si>
  <si>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</si>
  <si>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</si>
  <si>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</si>
  <si>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</si>
  <si>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Snow White and the Huntsman</t>
  </si>
  <si>
    <t>UIP</t>
  </si>
  <si>
    <t>33+1</t>
  </si>
  <si>
    <t>Men in Black III</t>
  </si>
  <si>
    <t>InterCom</t>
  </si>
  <si>
    <t>21+35+1+1</t>
  </si>
  <si>
    <t>n/a</t>
  </si>
  <si>
    <t>What To Expect When You're Expecting</t>
  </si>
  <si>
    <t>Forum Hungary</t>
  </si>
  <si>
    <t>The Avengers</t>
  </si>
  <si>
    <t>11+32+1</t>
  </si>
  <si>
    <t>The Pirates! Band of Misfits</t>
  </si>
  <si>
    <t>Dark Shadows</t>
  </si>
  <si>
    <t>29+1</t>
  </si>
  <si>
    <t>Moonrise Kingdom</t>
  </si>
  <si>
    <t>Big Bang</t>
  </si>
  <si>
    <t>Last Night</t>
  </si>
  <si>
    <t>Parlux</t>
  </si>
  <si>
    <t>American Pie: Reunion</t>
  </si>
  <si>
    <t>9+1+21</t>
  </si>
  <si>
    <t>The Dictator</t>
  </si>
  <si>
    <t>30+1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</si>
</sst>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4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6" fillId="25" borderId="26" xfId="39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737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7353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MAY - 3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1.57421875" style="0" customWidth="1"/>
    <col min="4" max="4" width="13.8515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57421875" style="0" customWidth="1"/>
    <col min="15" max="15" width="13.140625" style="0" customWidth="1"/>
    <col min="16" max="16" width="8.8515625" style="0" customWidth="1"/>
    <col min="17" max="17" width="14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4" t="s">
        <v>0</v>
      </c>
      <c r="D2" s="76" t="s">
        <v>1</v>
      </c>
      <c r="E2" s="76" t="s">
        <v>2</v>
      </c>
      <c r="F2" s="80" t="s">
        <v>3</v>
      </c>
      <c r="G2" s="80" t="s">
        <v>4</v>
      </c>
      <c r="H2" s="80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4"/>
    </row>
    <row r="3" spans="1:25" ht="30" customHeight="1">
      <c r="A3" s="13"/>
      <c r="B3" s="14"/>
      <c r="C3" s="75"/>
      <c r="D3" s="77"/>
      <c r="E3" s="78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41060</v>
      </c>
      <c r="E4" s="60" t="s">
        <v>22</v>
      </c>
      <c r="F4" s="61" t="s">
        <v>23</v>
      </c>
      <c r="G4" s="62">
        <v>34</v>
      </c>
      <c r="H4" s="62">
        <v>1</v>
      </c>
      <c r="I4" s="63">
        <v>6460286</v>
      </c>
      <c r="J4" s="63">
        <v>5223</v>
      </c>
      <c r="K4" s="63">
        <v>10421486</v>
      </c>
      <c r="L4" s="63">
        <v>8296</v>
      </c>
      <c r="M4" s="63">
        <v>18945728</v>
      </c>
      <c r="N4" s="63">
        <v>14962</v>
      </c>
      <c r="O4" s="63">
        <v>11254847</v>
      </c>
      <c r="P4" s="63">
        <v>8840</v>
      </c>
      <c r="Q4" s="64">
        <f aca="true" t="shared" si="0" ref="Q4:R7">+I4+K4+M4+O4</f>
        <v>47082347</v>
      </c>
      <c r="R4" s="64">
        <f t="shared" si="0"/>
        <v>37321</v>
      </c>
      <c r="S4" s="65">
        <f>IF(Q4&lt;&gt;0,R4/G4,"")</f>
        <v>1097.6764705882354</v>
      </c>
      <c r="T4" s="66">
        <f>IF(Q4&lt;&gt;0,Q4/R4,"")</f>
        <v>1261.551057045631</v>
      </c>
      <c r="U4" s="67">
        <v>0</v>
      </c>
      <c r="V4" s="68">
        <f>IF(U4&lt;&gt;0,-(U4-Q4)/U4,"")</f>
      </c>
      <c r="W4" s="50">
        <v>47082347</v>
      </c>
      <c r="X4" s="50">
        <v>37321</v>
      </c>
      <c r="Y4" s="53">
        <f>W4/X4</f>
        <v>1261.551057045631</v>
      </c>
    </row>
    <row r="5" spans="1:25" ht="30" customHeight="1">
      <c r="A5" s="40">
        <v>2</v>
      </c>
      <c r="B5" s="41"/>
      <c r="C5" s="58" t="s">
        <v>24</v>
      </c>
      <c r="D5" s="59">
        <v>41053</v>
      </c>
      <c r="E5" s="60" t="s">
        <v>25</v>
      </c>
      <c r="F5" s="62" t="s">
        <v>26</v>
      </c>
      <c r="G5" s="62" t="s">
        <v>27</v>
      </c>
      <c r="H5" s="62">
        <v>2</v>
      </c>
      <c r="I5" s="69">
        <v>4792398</v>
      </c>
      <c r="J5" s="69">
        <v>3326</v>
      </c>
      <c r="K5" s="69">
        <v>8690367</v>
      </c>
      <c r="L5" s="69">
        <v>6078</v>
      </c>
      <c r="M5" s="69">
        <v>18267549</v>
      </c>
      <c r="N5" s="69">
        <v>12931</v>
      </c>
      <c r="O5" s="69">
        <v>10246031</v>
      </c>
      <c r="P5" s="69">
        <v>6897</v>
      </c>
      <c r="Q5" s="64">
        <f t="shared" si="0"/>
        <v>41996345</v>
      </c>
      <c r="R5" s="64">
        <f t="shared" si="0"/>
        <v>29232</v>
      </c>
      <c r="S5" s="65" t="e">
        <f>IF(Q5&lt;&gt;0,R5/G5,"")</f>
        <v>#VALUE!</v>
      </c>
      <c r="T5" s="66">
        <f>IF(Q5&lt;&gt;0,Q5/R5,"")</f>
        <v>1436.6565749863164</v>
      </c>
      <c r="U5" s="67">
        <v>79829351</v>
      </c>
      <c r="V5" s="68">
        <f>IF(U5&lt;&gt;0,-(U5-Q5)/U5,"")</f>
        <v>-0.4739235071571608</v>
      </c>
      <c r="W5" s="70">
        <v>159746759</v>
      </c>
      <c r="X5" s="70">
        <v>110219</v>
      </c>
      <c r="Y5" s="53">
        <f>W5/X5</f>
        <v>1449.3577241673395</v>
      </c>
    </row>
    <row r="6" spans="1:25" ht="30" customHeight="1">
      <c r="A6" s="40">
        <v>3</v>
      </c>
      <c r="B6" s="41"/>
      <c r="C6" s="58" t="s">
        <v>28</v>
      </c>
      <c r="D6" s="59">
        <v>41004</v>
      </c>
      <c r="E6" s="60" t="s">
        <v>29</v>
      </c>
      <c r="F6" s="62">
        <v>25</v>
      </c>
      <c r="G6" s="62" t="s">
        <v>27</v>
      </c>
      <c r="H6" s="62">
        <v>1</v>
      </c>
      <c r="I6" s="63">
        <v>1962297</v>
      </c>
      <c r="J6" s="63">
        <v>1518</v>
      </c>
      <c r="K6" s="63">
        <v>4073644</v>
      </c>
      <c r="L6" s="63">
        <v>3135</v>
      </c>
      <c r="M6" s="63">
        <v>8674926</v>
      </c>
      <c r="N6" s="63">
        <v>6547</v>
      </c>
      <c r="O6" s="63">
        <v>4917571</v>
      </c>
      <c r="P6" s="63">
        <v>3677</v>
      </c>
      <c r="Q6" s="64">
        <f t="shared" si="0"/>
        <v>19628438</v>
      </c>
      <c r="R6" s="64">
        <f t="shared" si="0"/>
        <v>14877</v>
      </c>
      <c r="S6" s="65" t="e">
        <f>IF(Q6&lt;&gt;0,R6/G6,"")</f>
        <v>#VALUE!</v>
      </c>
      <c r="T6" s="65">
        <f>IF(Q6&lt;&gt;0,Q6/R6,"")</f>
        <v>1319.3814613161255</v>
      </c>
      <c r="U6" s="67">
        <v>0</v>
      </c>
      <c r="V6" s="68">
        <f>IF(U6&lt;&gt;0,-(U6-Q6)/U6,"")</f>
      </c>
      <c r="W6" s="50">
        <v>19628438</v>
      </c>
      <c r="X6" s="50">
        <v>14877</v>
      </c>
      <c r="Y6" s="53">
        <f>W6/X6</f>
        <v>1319.3814613161255</v>
      </c>
    </row>
    <row r="7" spans="1:25" ht="30" customHeight="1">
      <c r="A7" s="40">
        <v>4</v>
      </c>
      <c r="B7" s="41"/>
      <c r="C7" s="58" t="s">
        <v>41</v>
      </c>
      <c r="D7" s="59">
        <v>41046</v>
      </c>
      <c r="E7" s="60" t="s">
        <v>22</v>
      </c>
      <c r="F7" s="62" t="s">
        <v>42</v>
      </c>
      <c r="G7" s="62">
        <v>32</v>
      </c>
      <c r="H7" s="62">
        <v>3</v>
      </c>
      <c r="I7" s="63">
        <v>1817095</v>
      </c>
      <c r="J7" s="63">
        <v>1447</v>
      </c>
      <c r="K7" s="63">
        <v>3672590</v>
      </c>
      <c r="L7" s="63">
        <v>2943</v>
      </c>
      <c r="M7" s="63">
        <v>6572071</v>
      </c>
      <c r="N7" s="63">
        <v>5128</v>
      </c>
      <c r="O7" s="63">
        <v>3398294</v>
      </c>
      <c r="P7" s="63">
        <v>2626</v>
      </c>
      <c r="Q7" s="64">
        <f t="shared" si="0"/>
        <v>15460050</v>
      </c>
      <c r="R7" s="64">
        <f t="shared" si="0"/>
        <v>12144</v>
      </c>
      <c r="S7" s="65">
        <f>IF(Q7&lt;&gt;0,R7/G7,"")</f>
        <v>379.5</v>
      </c>
      <c r="T7" s="66">
        <f>IF(Q7&lt;&gt;0,Q7/R7,"")</f>
        <v>1273.0607707509882</v>
      </c>
      <c r="U7" s="67">
        <v>26006730</v>
      </c>
      <c r="V7" s="68">
        <f>IF(U7&lt;&gt;0,-(U7-Q7)/U7,"")</f>
        <v>-0.40553656688095735</v>
      </c>
      <c r="W7" s="50">
        <v>108434746</v>
      </c>
      <c r="X7" s="50">
        <v>86299</v>
      </c>
      <c r="Y7" s="53">
        <v>1245</v>
      </c>
    </row>
    <row r="8" spans="1:25" ht="30" customHeight="1">
      <c r="A8" s="40">
        <v>5</v>
      </c>
      <c r="B8" s="41"/>
      <c r="C8" s="51" t="s">
        <v>30</v>
      </c>
      <c r="D8" s="59">
        <v>41025</v>
      </c>
      <c r="E8" s="48" t="s">
        <v>29</v>
      </c>
      <c r="F8" s="49" t="s">
        <v>31</v>
      </c>
      <c r="G8" s="49" t="s">
        <v>27</v>
      </c>
      <c r="H8" s="49">
        <v>6</v>
      </c>
      <c r="I8" s="63">
        <v>947440</v>
      </c>
      <c r="J8" s="63">
        <v>705</v>
      </c>
      <c r="K8" s="63">
        <v>2240962</v>
      </c>
      <c r="L8" s="63">
        <v>1676</v>
      </c>
      <c r="M8" s="63">
        <v>4707371</v>
      </c>
      <c r="N8" s="63">
        <v>3322</v>
      </c>
      <c r="O8" s="63">
        <v>2777933</v>
      </c>
      <c r="P8" s="63">
        <v>1948</v>
      </c>
      <c r="Q8" s="64">
        <f aca="true" t="shared" si="1" ref="Q8:R13">+I8+K8+M8+O8</f>
        <v>10673706</v>
      </c>
      <c r="R8" s="64">
        <f t="shared" si="1"/>
        <v>7651</v>
      </c>
      <c r="S8" s="65" t="e">
        <f aca="true" t="shared" si="2" ref="S8:S13">IF(Q8&lt;&gt;0,R8/G8,"")</f>
        <v>#VALUE!</v>
      </c>
      <c r="T8" s="65">
        <f aca="true" t="shared" si="3" ref="T8:T13">IF(Q8&lt;&gt;0,Q8/R8,"")</f>
        <v>1395.0733237485297</v>
      </c>
      <c r="U8" s="67">
        <v>17536390</v>
      </c>
      <c r="V8" s="68">
        <f aca="true" t="shared" si="4" ref="V8:V13">IF(U8&lt;&gt;0,-(U8-Q8)/U8,"")</f>
        <v>-0.39133960866518136</v>
      </c>
      <c r="W8" s="50">
        <v>389852601</v>
      </c>
      <c r="X8" s="50">
        <v>272324</v>
      </c>
      <c r="Y8" s="53">
        <v>1306</v>
      </c>
    </row>
    <row r="9" spans="1:25" ht="30" customHeight="1">
      <c r="A9" s="40">
        <v>6</v>
      </c>
      <c r="B9" s="41"/>
      <c r="C9" s="58" t="s">
        <v>32</v>
      </c>
      <c r="D9" s="59">
        <v>41046</v>
      </c>
      <c r="E9" s="60" t="s">
        <v>25</v>
      </c>
      <c r="F9" s="62" t="s">
        <v>23</v>
      </c>
      <c r="G9" s="62" t="s">
        <v>27</v>
      </c>
      <c r="H9" s="62">
        <v>3</v>
      </c>
      <c r="I9" s="69">
        <v>330300</v>
      </c>
      <c r="J9" s="69">
        <v>287</v>
      </c>
      <c r="K9" s="69">
        <v>975235</v>
      </c>
      <c r="L9" s="69">
        <v>778</v>
      </c>
      <c r="M9" s="69">
        <v>3352350</v>
      </c>
      <c r="N9" s="69">
        <v>2322</v>
      </c>
      <c r="O9" s="69">
        <v>2351120</v>
      </c>
      <c r="P9" s="69">
        <v>1658</v>
      </c>
      <c r="Q9" s="64">
        <f t="shared" si="1"/>
        <v>7009005</v>
      </c>
      <c r="R9" s="64">
        <f t="shared" si="1"/>
        <v>5045</v>
      </c>
      <c r="S9" s="65" t="e">
        <f t="shared" si="2"/>
        <v>#VALUE!</v>
      </c>
      <c r="T9" s="65">
        <f t="shared" si="3"/>
        <v>1389.2973240832507</v>
      </c>
      <c r="U9" s="67">
        <v>9613295</v>
      </c>
      <c r="V9" s="68">
        <f t="shared" si="4"/>
        <v>-0.2709050330817893</v>
      </c>
      <c r="W9" s="70">
        <v>33583023</v>
      </c>
      <c r="X9" s="70">
        <v>23861</v>
      </c>
      <c r="Y9" s="53">
        <f>W9/X9</f>
        <v>1407.4440719165166</v>
      </c>
    </row>
    <row r="10" spans="1:25" ht="30" customHeight="1">
      <c r="A10" s="40">
        <v>7</v>
      </c>
      <c r="B10" s="41"/>
      <c r="C10" s="58" t="s">
        <v>33</v>
      </c>
      <c r="D10" s="59">
        <v>41039</v>
      </c>
      <c r="E10" s="60" t="s">
        <v>25</v>
      </c>
      <c r="F10" s="62" t="s">
        <v>34</v>
      </c>
      <c r="G10" s="62" t="s">
        <v>27</v>
      </c>
      <c r="H10" s="62">
        <v>4</v>
      </c>
      <c r="I10" s="69">
        <v>439890</v>
      </c>
      <c r="J10" s="69">
        <v>358</v>
      </c>
      <c r="K10" s="69">
        <v>893960</v>
      </c>
      <c r="L10" s="69">
        <v>721</v>
      </c>
      <c r="M10" s="69">
        <v>2067884</v>
      </c>
      <c r="N10" s="69">
        <v>1623</v>
      </c>
      <c r="O10" s="69">
        <v>1035541</v>
      </c>
      <c r="P10" s="69">
        <v>813</v>
      </c>
      <c r="Q10" s="64">
        <f t="shared" si="1"/>
        <v>4437275</v>
      </c>
      <c r="R10" s="64">
        <f t="shared" si="1"/>
        <v>3515</v>
      </c>
      <c r="S10" s="65" t="e">
        <f t="shared" si="2"/>
        <v>#VALUE!</v>
      </c>
      <c r="T10" s="66">
        <f t="shared" si="3"/>
        <v>1262.3826458036983</v>
      </c>
      <c r="U10" s="67">
        <v>9184687</v>
      </c>
      <c r="V10" s="68">
        <f t="shared" si="4"/>
        <v>-0.5168833733800619</v>
      </c>
      <c r="W10" s="70">
        <v>75692009</v>
      </c>
      <c r="X10" s="70">
        <v>60802</v>
      </c>
      <c r="Y10" s="53">
        <f>W10/X10</f>
        <v>1244.8934081115754</v>
      </c>
    </row>
    <row r="11" spans="1:25" ht="30" customHeight="1">
      <c r="A11" s="40">
        <v>8</v>
      </c>
      <c r="B11" s="41"/>
      <c r="C11" s="58" t="s">
        <v>35</v>
      </c>
      <c r="D11" s="59">
        <v>41060</v>
      </c>
      <c r="E11" s="60" t="s">
        <v>36</v>
      </c>
      <c r="F11" s="62">
        <v>5</v>
      </c>
      <c r="G11" s="62" t="s">
        <v>27</v>
      </c>
      <c r="H11" s="62">
        <v>1</v>
      </c>
      <c r="I11" s="63">
        <v>392966</v>
      </c>
      <c r="J11" s="63">
        <v>302</v>
      </c>
      <c r="K11" s="63">
        <v>612789</v>
      </c>
      <c r="L11" s="63">
        <v>466</v>
      </c>
      <c r="M11" s="63">
        <v>1211823</v>
      </c>
      <c r="N11" s="63">
        <v>892</v>
      </c>
      <c r="O11" s="63">
        <v>629348</v>
      </c>
      <c r="P11" s="63">
        <v>475</v>
      </c>
      <c r="Q11" s="64">
        <f t="shared" si="1"/>
        <v>2846926</v>
      </c>
      <c r="R11" s="64">
        <f t="shared" si="1"/>
        <v>2135</v>
      </c>
      <c r="S11" s="65" t="e">
        <f t="shared" si="2"/>
        <v>#VALUE!</v>
      </c>
      <c r="T11" s="65">
        <f t="shared" si="3"/>
        <v>1333.4548009367682</v>
      </c>
      <c r="U11" s="67">
        <v>0</v>
      </c>
      <c r="V11" s="68">
        <f t="shared" si="4"/>
      </c>
      <c r="W11" s="50">
        <v>2846926</v>
      </c>
      <c r="X11" s="50">
        <v>2135</v>
      </c>
      <c r="Y11" s="53">
        <f>W11/X11</f>
        <v>1333.4548009367682</v>
      </c>
    </row>
    <row r="12" spans="1:25" ht="30" customHeight="1">
      <c r="A12" s="40">
        <v>9</v>
      </c>
      <c r="B12" s="41"/>
      <c r="C12" s="58" t="s">
        <v>37</v>
      </c>
      <c r="D12" s="59">
        <v>41053</v>
      </c>
      <c r="E12" s="60" t="s">
        <v>38</v>
      </c>
      <c r="F12" s="62">
        <v>12</v>
      </c>
      <c r="G12" s="62" t="s">
        <v>27</v>
      </c>
      <c r="H12" s="62">
        <v>2</v>
      </c>
      <c r="I12" s="63">
        <v>363448.1320179726</v>
      </c>
      <c r="J12" s="63">
        <v>262.6647331786543</v>
      </c>
      <c r="K12" s="63">
        <v>626170.315505869</v>
      </c>
      <c r="L12" s="63">
        <v>441.52204176334106</v>
      </c>
      <c r="M12" s="63">
        <v>1043630.7651489638</v>
      </c>
      <c r="N12" s="63">
        <v>737.9141531322506</v>
      </c>
      <c r="O12" s="63">
        <v>445270.78732719464</v>
      </c>
      <c r="P12" s="63">
        <v>319.8990719257541</v>
      </c>
      <c r="Q12" s="64">
        <f t="shared" si="1"/>
        <v>2478520</v>
      </c>
      <c r="R12" s="64">
        <f t="shared" si="1"/>
        <v>1762</v>
      </c>
      <c r="S12" s="65" t="e">
        <f t="shared" si="2"/>
        <v>#VALUE!</v>
      </c>
      <c r="T12" s="66">
        <f t="shared" si="3"/>
        <v>1406.6515323496028</v>
      </c>
      <c r="U12" s="67">
        <v>5522248</v>
      </c>
      <c r="V12" s="68">
        <f t="shared" si="4"/>
        <v>-0.5511755357600745</v>
      </c>
      <c r="W12" s="50">
        <v>10961580</v>
      </c>
      <c r="X12" s="50">
        <v>8677</v>
      </c>
      <c r="Y12" s="53">
        <f>W12/X12</f>
        <v>1263.2914601820905</v>
      </c>
    </row>
    <row r="13" spans="1:25" ht="30" customHeight="1">
      <c r="A13" s="40">
        <v>10</v>
      </c>
      <c r="B13" s="41"/>
      <c r="C13" s="58" t="s">
        <v>39</v>
      </c>
      <c r="D13" s="59">
        <v>41004</v>
      </c>
      <c r="E13" s="60" t="s">
        <v>22</v>
      </c>
      <c r="F13" s="62" t="s">
        <v>40</v>
      </c>
      <c r="G13" s="62">
        <v>28</v>
      </c>
      <c r="H13" s="62">
        <v>9</v>
      </c>
      <c r="I13" s="63">
        <v>193240</v>
      </c>
      <c r="J13" s="63">
        <v>145</v>
      </c>
      <c r="K13" s="63">
        <v>340230</v>
      </c>
      <c r="L13" s="63">
        <v>256</v>
      </c>
      <c r="M13" s="63">
        <v>949200</v>
      </c>
      <c r="N13" s="63">
        <v>694</v>
      </c>
      <c r="O13" s="63">
        <v>346790</v>
      </c>
      <c r="P13" s="63">
        <v>260</v>
      </c>
      <c r="Q13" s="64">
        <f t="shared" si="1"/>
        <v>1829460</v>
      </c>
      <c r="R13" s="64">
        <f t="shared" si="1"/>
        <v>1355</v>
      </c>
      <c r="S13" s="65">
        <f t="shared" si="2"/>
        <v>48.392857142857146</v>
      </c>
      <c r="T13" s="65">
        <f t="shared" si="3"/>
        <v>1350.1549815498156</v>
      </c>
      <c r="U13" s="67">
        <v>3583410</v>
      </c>
      <c r="V13" s="68">
        <f t="shared" si="4"/>
        <v>-0.4894639463527757</v>
      </c>
      <c r="W13" s="50">
        <v>311419939</v>
      </c>
      <c r="X13" s="50">
        <v>249898</v>
      </c>
      <c r="Y13" s="53">
        <f>W13/X13</f>
        <v>1246.1882007859206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71" t="s">
        <v>17</v>
      </c>
      <c r="C15" s="72"/>
      <c r="D15" s="72"/>
      <c r="E15" s="73"/>
      <c r="F15" s="23"/>
      <c r="G15" s="23">
        <f>SUM(G4:G14)</f>
        <v>94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153442072</v>
      </c>
      <c r="R15" s="27">
        <f>SUM(R4:R14)</f>
        <v>115037</v>
      </c>
      <c r="S15" s="28">
        <f>R15/G15</f>
        <v>1223.7978723404256</v>
      </c>
      <c r="T15" s="52">
        <f>Q15/R15</f>
        <v>1333.8497353025548</v>
      </c>
      <c r="U15" s="39">
        <v>158935514</v>
      </c>
      <c r="V15" s="38">
        <f>IF(U15&lt;&gt;0,-(U15-Q15)/U15,"")</f>
        <v>-0.034563967874417297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2012-06-18T11:51:24Z</dcterms:modified>
  <cp:category/>
  <cp:version/>
  <cp:contentType/>
  <cp:contentStatus/>
</cp:coreProperties>
</file>