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6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<sst xmlns="http://schemas.openxmlformats.org/spreadsheetml/2006/main" count="66" uniqueCount="42">
  <si>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</si>
  <si>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</si>
  <si>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</si>
  <si>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</si>
  <si>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</si>
  <si>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</si>
  <si>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</si>
  <si>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</si>
  <si>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</si>
  <si>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</si>
  <si>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</si>
  <si>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</si>
  <si>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</si>
  <si>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</si>
  <si>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</si>
  <si>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</si>
  <si>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</si>
  <si>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</si>
  <si>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</si>
  <si>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</si>
  <si>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</si>
  <si>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Prometheus</t>
  </si>
  <si>
    <t>InterCom</t>
  </si>
  <si>
    <t>13+34+2+1</t>
  </si>
  <si>
    <t>n/a</t>
  </si>
  <si>
    <t xml:space="preserve">StreetDance 2 </t>
  </si>
  <si>
    <t>Forum Hungary</t>
  </si>
  <si>
    <t>Men in Black III</t>
  </si>
  <si>
    <t>21+35+1+1</t>
  </si>
  <si>
    <t>Madagascar 3 - Europe's Most Wanted</t>
  </si>
  <si>
    <t>UIP</t>
  </si>
  <si>
    <t>26+1+35+1</t>
  </si>
  <si>
    <t>Snow White and the Huntsman</t>
  </si>
  <si>
    <t>33+1</t>
  </si>
  <si>
    <t>Chrenobyl Diaries</t>
  </si>
  <si>
    <t>What To Expect When You're Expecting</t>
  </si>
  <si>
    <t>Comme un Chef</t>
  </si>
  <si>
    <t>Budapest Film</t>
  </si>
  <si>
    <t>Rock of Ages</t>
  </si>
  <si>
    <t>32+1</t>
  </si>
  <si>
    <t>Headhunters</t>
  </si>
  <si>
    <t>Vertigo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</si>
</sst>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4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6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6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6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6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56" applyNumberFormat="1" applyFont="1" applyFill="1" applyBorder="1" applyAlignment="1" applyProtection="1">
      <alignment horizontal="center"/>
      <protection/>
    </xf>
    <xf numFmtId="1" fontId="14" fillId="25" borderId="26" xfId="0" applyNumberFormat="1" applyFont="1" applyFill="1" applyBorder="1" applyAlignment="1">
      <alignment horizontal="center" vertical="center"/>
    </xf>
    <xf numFmtId="198" fontId="14" fillId="0" borderId="26" xfId="39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4" fillId="0" borderId="26" xfId="4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Percent" xfId="56"/>
    <cellStyle name="Rossz" xfId="57"/>
    <cellStyle name="Semleges" xfId="58"/>
    <cellStyle name="Számítá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1165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781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JUNE - 1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X3" sqref="X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28125" style="0" customWidth="1"/>
    <col min="4" max="4" width="11.8515625" style="0" customWidth="1"/>
    <col min="5" max="5" width="11.00390625" style="0" customWidth="1"/>
    <col min="6" max="6" width="12.57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2" t="s">
        <v>0</v>
      </c>
      <c r="D2" s="84" t="s">
        <v>1</v>
      </c>
      <c r="E2" s="84" t="s">
        <v>2</v>
      </c>
      <c r="F2" s="87" t="s">
        <v>3</v>
      </c>
      <c r="G2" s="87" t="s">
        <v>4</v>
      </c>
      <c r="H2" s="87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78"/>
    </row>
    <row r="3" spans="1:25" ht="30" customHeight="1">
      <c r="A3" s="13"/>
      <c r="B3" s="14"/>
      <c r="C3" s="83"/>
      <c r="D3" s="85"/>
      <c r="E3" s="86"/>
      <c r="F3" s="88"/>
      <c r="G3" s="88"/>
      <c r="H3" s="8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9" t="s">
        <v>29</v>
      </c>
      <c r="D4" s="60">
        <v>41074</v>
      </c>
      <c r="E4" s="61" t="s">
        <v>30</v>
      </c>
      <c r="F4" s="62" t="s">
        <v>31</v>
      </c>
      <c r="G4" s="62">
        <v>64</v>
      </c>
      <c r="H4" s="62">
        <v>3</v>
      </c>
      <c r="I4" s="69">
        <v>8129441</v>
      </c>
      <c r="J4" s="69">
        <v>6574</v>
      </c>
      <c r="K4" s="69">
        <v>7842741</v>
      </c>
      <c r="L4" s="69">
        <v>6111</v>
      </c>
      <c r="M4" s="69">
        <v>13406115</v>
      </c>
      <c r="N4" s="69">
        <v>10265</v>
      </c>
      <c r="O4" s="69">
        <v>11340865</v>
      </c>
      <c r="P4" s="69">
        <v>8649</v>
      </c>
      <c r="Q4" s="64">
        <f>+I4+K4+M4+O4</f>
        <v>40719162</v>
      </c>
      <c r="R4" s="64">
        <f>+J4+L4+N4+P4</f>
        <v>31599</v>
      </c>
      <c r="S4" s="65">
        <f>IF(Q4&lt;&gt;0,R4/G4,"")</f>
        <v>493.734375</v>
      </c>
      <c r="T4" s="70">
        <f>IF(Q4&lt;&gt;0,Q4/R4,"")</f>
        <v>1288.6218551219974</v>
      </c>
      <c r="U4" s="66">
        <v>66157399</v>
      </c>
      <c r="V4" s="67">
        <f>IF(U4&lt;&gt;0,-(U4-Q4)/U4,"")</f>
        <v>-0.38451083906729766</v>
      </c>
      <c r="W4" s="50">
        <v>267970584</v>
      </c>
      <c r="X4" s="50">
        <v>206678</v>
      </c>
      <c r="Y4" s="53">
        <f>W4/X4</f>
        <v>1296.5607563456197</v>
      </c>
    </row>
    <row r="5" spans="1:25" ht="30" customHeight="1">
      <c r="A5" s="40">
        <v>2</v>
      </c>
      <c r="B5" s="41"/>
      <c r="C5" s="59" t="s">
        <v>21</v>
      </c>
      <c r="D5" s="60">
        <v>41067</v>
      </c>
      <c r="E5" s="61" t="s">
        <v>22</v>
      </c>
      <c r="F5" s="62" t="s">
        <v>23</v>
      </c>
      <c r="G5" s="62" t="s">
        <v>24</v>
      </c>
      <c r="H5" s="62">
        <v>4</v>
      </c>
      <c r="I5" s="63">
        <v>2697022</v>
      </c>
      <c r="J5" s="63">
        <v>1852</v>
      </c>
      <c r="K5" s="63">
        <v>4340903</v>
      </c>
      <c r="L5" s="63">
        <v>2924</v>
      </c>
      <c r="M5" s="63">
        <v>5856888</v>
      </c>
      <c r="N5" s="63">
        <v>3878</v>
      </c>
      <c r="O5" s="63">
        <v>3669994</v>
      </c>
      <c r="P5" s="63">
        <v>2411</v>
      </c>
      <c r="Q5" s="64">
        <f aca="true" t="shared" si="0" ref="Q5:R13">+I5+K5+M5+O5</f>
        <v>16564807</v>
      </c>
      <c r="R5" s="64">
        <f t="shared" si="0"/>
        <v>11065</v>
      </c>
      <c r="S5" s="65" t="e">
        <f aca="true" t="shared" si="1" ref="S5:S13">IF(Q5&lt;&gt;0,R5/G5,"")</f>
        <v>#VALUE!</v>
      </c>
      <c r="T5" s="65">
        <f aca="true" t="shared" si="2" ref="T5:T13">IF(Q5&lt;&gt;0,Q5/R5,"")</f>
        <v>1497.0453682783552</v>
      </c>
      <c r="U5" s="66">
        <v>24164278</v>
      </c>
      <c r="V5" s="67">
        <f aca="true" t="shared" si="3" ref="V5:V13">IF(U5&lt;&gt;0,-(U5-Q5)/U5,"")</f>
        <v>-0.31449195378401124</v>
      </c>
      <c r="W5" s="68">
        <v>248558424</v>
      </c>
      <c r="X5" s="68">
        <v>166085</v>
      </c>
      <c r="Y5" s="53">
        <f aca="true" t="shared" si="4" ref="Y5:Y13">W5/X5</f>
        <v>1496.5735858144926</v>
      </c>
    </row>
    <row r="6" spans="1:25" ht="30" customHeight="1">
      <c r="A6" s="40">
        <v>3</v>
      </c>
      <c r="B6" s="41"/>
      <c r="C6" s="59" t="s">
        <v>25</v>
      </c>
      <c r="D6" s="60">
        <v>41088</v>
      </c>
      <c r="E6" s="61" t="s">
        <v>26</v>
      </c>
      <c r="F6" s="62">
        <v>24</v>
      </c>
      <c r="G6" s="62" t="s">
        <v>24</v>
      </c>
      <c r="H6" s="62">
        <v>1</v>
      </c>
      <c r="I6" s="69">
        <v>2106472</v>
      </c>
      <c r="J6" s="69">
        <v>1481</v>
      </c>
      <c r="K6" s="69">
        <v>2151809</v>
      </c>
      <c r="L6" s="69">
        <v>1495</v>
      </c>
      <c r="M6" s="69">
        <v>2598707</v>
      </c>
      <c r="N6" s="69">
        <v>1774</v>
      </c>
      <c r="O6" s="69">
        <v>1889034</v>
      </c>
      <c r="P6" s="69">
        <v>1267</v>
      </c>
      <c r="Q6" s="64">
        <f t="shared" si="0"/>
        <v>8746022</v>
      </c>
      <c r="R6" s="64">
        <f t="shared" si="0"/>
        <v>6017</v>
      </c>
      <c r="S6" s="65" t="e">
        <f t="shared" si="1"/>
        <v>#VALUE!</v>
      </c>
      <c r="T6" s="70">
        <f t="shared" si="2"/>
        <v>1453.551936180821</v>
      </c>
      <c r="U6" s="66">
        <v>0</v>
      </c>
      <c r="V6" s="67">
        <f t="shared" si="3"/>
      </c>
      <c r="W6" s="50">
        <v>8746022</v>
      </c>
      <c r="X6" s="50">
        <v>6017</v>
      </c>
      <c r="Y6" s="53">
        <f t="shared" si="4"/>
        <v>1453.551936180821</v>
      </c>
    </row>
    <row r="7" spans="1:25" ht="30" customHeight="1">
      <c r="A7" s="40">
        <v>4</v>
      </c>
      <c r="B7" s="41"/>
      <c r="C7" s="59" t="s">
        <v>27</v>
      </c>
      <c r="D7" s="60">
        <v>41053</v>
      </c>
      <c r="E7" s="61" t="s">
        <v>22</v>
      </c>
      <c r="F7" s="62" t="s">
        <v>28</v>
      </c>
      <c r="G7" s="62" t="s">
        <v>24</v>
      </c>
      <c r="H7" s="62">
        <v>6</v>
      </c>
      <c r="I7" s="63">
        <v>957660</v>
      </c>
      <c r="J7" s="63">
        <v>703</v>
      </c>
      <c r="K7" s="63">
        <v>1438030</v>
      </c>
      <c r="L7" s="63">
        <v>1018</v>
      </c>
      <c r="M7" s="72">
        <v>2310190</v>
      </c>
      <c r="N7" s="72">
        <v>1609</v>
      </c>
      <c r="O7" s="72">
        <v>1537930</v>
      </c>
      <c r="P7" s="72">
        <v>1100</v>
      </c>
      <c r="Q7" s="64">
        <f t="shared" si="0"/>
        <v>6243810</v>
      </c>
      <c r="R7" s="64">
        <f t="shared" si="0"/>
        <v>4430</v>
      </c>
      <c r="S7" s="65" t="e">
        <f t="shared" si="1"/>
        <v>#VALUE!</v>
      </c>
      <c r="T7" s="70">
        <f t="shared" si="2"/>
        <v>1409.4379232505644</v>
      </c>
      <c r="U7" s="66">
        <v>8213597</v>
      </c>
      <c r="V7" s="67">
        <f t="shared" si="3"/>
        <v>-0.23982026388682084</v>
      </c>
      <c r="W7" s="68">
        <v>233887842</v>
      </c>
      <c r="X7" s="68">
        <v>163346</v>
      </c>
      <c r="Y7" s="53">
        <f t="shared" si="4"/>
        <v>1431.8553377493174</v>
      </c>
    </row>
    <row r="8" spans="1:25" ht="30" customHeight="1">
      <c r="A8" s="40">
        <v>5</v>
      </c>
      <c r="B8" s="41"/>
      <c r="C8" s="59" t="s">
        <v>32</v>
      </c>
      <c r="D8" s="60">
        <v>41060</v>
      </c>
      <c r="E8" s="61" t="s">
        <v>30</v>
      </c>
      <c r="F8" s="71" t="s">
        <v>33</v>
      </c>
      <c r="G8" s="62">
        <v>34</v>
      </c>
      <c r="H8" s="62">
        <v>5</v>
      </c>
      <c r="I8" s="69">
        <v>1184810</v>
      </c>
      <c r="J8" s="69">
        <v>1045</v>
      </c>
      <c r="K8" s="69">
        <v>1360460</v>
      </c>
      <c r="L8" s="69">
        <v>1105</v>
      </c>
      <c r="M8" s="69">
        <v>2037140</v>
      </c>
      <c r="N8" s="69">
        <v>1620</v>
      </c>
      <c r="O8" s="69">
        <v>1460320</v>
      </c>
      <c r="P8" s="69">
        <v>1158</v>
      </c>
      <c r="Q8" s="64">
        <f t="shared" si="0"/>
        <v>6042730</v>
      </c>
      <c r="R8" s="64">
        <f t="shared" si="0"/>
        <v>4928</v>
      </c>
      <c r="S8" s="65">
        <f t="shared" si="1"/>
        <v>144.94117647058823</v>
      </c>
      <c r="T8" s="70">
        <f t="shared" si="2"/>
        <v>1226.203327922078</v>
      </c>
      <c r="U8" s="66">
        <v>7716960</v>
      </c>
      <c r="V8" s="67">
        <f t="shared" si="3"/>
        <v>-0.21695460388546786</v>
      </c>
      <c r="W8" s="50">
        <v>126798008</v>
      </c>
      <c r="X8" s="50">
        <v>103839</v>
      </c>
      <c r="Y8" s="53">
        <f t="shared" si="4"/>
        <v>1221.1019751731046</v>
      </c>
    </row>
    <row r="9" spans="1:25" ht="30" customHeight="1">
      <c r="A9" s="40">
        <v>6</v>
      </c>
      <c r="B9" s="41"/>
      <c r="C9" s="51" t="s">
        <v>34</v>
      </c>
      <c r="D9" s="60">
        <v>41081</v>
      </c>
      <c r="E9" s="48" t="s">
        <v>26</v>
      </c>
      <c r="F9" s="49">
        <v>12</v>
      </c>
      <c r="G9" s="49" t="s">
        <v>24</v>
      </c>
      <c r="H9" s="49">
        <v>2</v>
      </c>
      <c r="I9" s="69">
        <v>1287580</v>
      </c>
      <c r="J9" s="69">
        <v>1066</v>
      </c>
      <c r="K9" s="69">
        <v>1599960</v>
      </c>
      <c r="L9" s="69">
        <v>1286</v>
      </c>
      <c r="M9" s="69">
        <v>1796810</v>
      </c>
      <c r="N9" s="69">
        <v>1391</v>
      </c>
      <c r="O9" s="69">
        <v>1145540</v>
      </c>
      <c r="P9" s="69">
        <v>888</v>
      </c>
      <c r="Q9" s="64">
        <f t="shared" si="0"/>
        <v>5829890</v>
      </c>
      <c r="R9" s="64">
        <f t="shared" si="0"/>
        <v>4631</v>
      </c>
      <c r="S9" s="65" t="e">
        <f t="shared" si="1"/>
        <v>#VALUE!</v>
      </c>
      <c r="T9" s="65">
        <f t="shared" si="2"/>
        <v>1258.8836104513064</v>
      </c>
      <c r="U9" s="66">
        <v>9157680</v>
      </c>
      <c r="V9" s="67">
        <f t="shared" si="3"/>
        <v>-0.3633878886355496</v>
      </c>
      <c r="W9" s="50">
        <v>21113010</v>
      </c>
      <c r="X9" s="50">
        <v>16895</v>
      </c>
      <c r="Y9" s="53">
        <f t="shared" si="4"/>
        <v>1249.6602545131695</v>
      </c>
    </row>
    <row r="10" spans="1:25" ht="30" customHeight="1">
      <c r="A10" s="40">
        <v>7</v>
      </c>
      <c r="B10" s="41"/>
      <c r="C10" s="59" t="s">
        <v>35</v>
      </c>
      <c r="D10" s="60">
        <v>41060</v>
      </c>
      <c r="E10" s="61" t="s">
        <v>26</v>
      </c>
      <c r="F10" s="62">
        <v>25</v>
      </c>
      <c r="G10" s="62" t="s">
        <v>24</v>
      </c>
      <c r="H10" s="62">
        <v>5</v>
      </c>
      <c r="I10" s="69">
        <v>1121172</v>
      </c>
      <c r="J10" s="69">
        <v>907</v>
      </c>
      <c r="K10" s="69">
        <v>1333650</v>
      </c>
      <c r="L10" s="69">
        <v>1050</v>
      </c>
      <c r="M10" s="69">
        <v>1932740</v>
      </c>
      <c r="N10" s="69">
        <v>1486</v>
      </c>
      <c r="O10" s="69">
        <v>1246880</v>
      </c>
      <c r="P10" s="69">
        <v>948</v>
      </c>
      <c r="Q10" s="64">
        <f t="shared" si="0"/>
        <v>5634442</v>
      </c>
      <c r="R10" s="64">
        <f t="shared" si="0"/>
        <v>4391</v>
      </c>
      <c r="S10" s="65" t="e">
        <f t="shared" si="1"/>
        <v>#VALUE!</v>
      </c>
      <c r="T10" s="65">
        <f t="shared" si="2"/>
        <v>1283.1796857207926</v>
      </c>
      <c r="U10" s="66">
        <v>6594470</v>
      </c>
      <c r="V10" s="67">
        <f t="shared" si="3"/>
        <v>-0.14558076691530933</v>
      </c>
      <c r="W10" s="50">
        <v>76360246</v>
      </c>
      <c r="X10" s="50">
        <v>60754</v>
      </c>
      <c r="Y10" s="53">
        <f t="shared" si="4"/>
        <v>1256.876024623893</v>
      </c>
    </row>
    <row r="11" spans="1:25" ht="30" customHeight="1">
      <c r="A11" s="40">
        <v>8</v>
      </c>
      <c r="B11" s="41"/>
      <c r="C11" s="59" t="s">
        <v>36</v>
      </c>
      <c r="D11" s="60">
        <v>41081</v>
      </c>
      <c r="E11" s="61" t="s">
        <v>37</v>
      </c>
      <c r="F11" s="62">
        <v>10</v>
      </c>
      <c r="G11" s="62" t="s">
        <v>24</v>
      </c>
      <c r="H11" s="62">
        <v>2</v>
      </c>
      <c r="I11" s="74">
        <v>725510</v>
      </c>
      <c r="J11" s="74">
        <v>558</v>
      </c>
      <c r="K11" s="74">
        <v>1166460</v>
      </c>
      <c r="L11" s="74">
        <v>868</v>
      </c>
      <c r="M11" s="74">
        <v>1463850</v>
      </c>
      <c r="N11" s="74">
        <v>1092</v>
      </c>
      <c r="O11" s="74">
        <v>963910</v>
      </c>
      <c r="P11" s="74">
        <v>715</v>
      </c>
      <c r="Q11" s="64">
        <f t="shared" si="0"/>
        <v>4319730</v>
      </c>
      <c r="R11" s="64">
        <f t="shared" si="0"/>
        <v>3233</v>
      </c>
      <c r="S11" s="65" t="e">
        <f t="shared" si="1"/>
        <v>#VALUE!</v>
      </c>
      <c r="T11" s="70">
        <f t="shared" si="2"/>
        <v>1336.1367151252707</v>
      </c>
      <c r="U11" s="66">
        <v>3824780</v>
      </c>
      <c r="V11" s="67">
        <f t="shared" si="3"/>
        <v>0.12940613577774407</v>
      </c>
      <c r="W11" s="50">
        <v>10767440</v>
      </c>
      <c r="X11" s="50">
        <v>7977</v>
      </c>
      <c r="Y11" s="53">
        <f t="shared" si="4"/>
        <v>1349.8107057791149</v>
      </c>
    </row>
    <row r="12" spans="1:25" ht="30" customHeight="1">
      <c r="A12" s="40">
        <v>9</v>
      </c>
      <c r="B12" s="41"/>
      <c r="C12" s="59" t="s">
        <v>38</v>
      </c>
      <c r="D12" s="60">
        <v>41081</v>
      </c>
      <c r="E12" s="61" t="s">
        <v>22</v>
      </c>
      <c r="F12" s="62" t="s">
        <v>39</v>
      </c>
      <c r="G12" s="62" t="s">
        <v>24</v>
      </c>
      <c r="H12" s="62">
        <v>2</v>
      </c>
      <c r="I12" s="63">
        <v>539220</v>
      </c>
      <c r="J12" s="63">
        <v>419</v>
      </c>
      <c r="K12" s="63">
        <v>901818</v>
      </c>
      <c r="L12" s="63">
        <v>698</v>
      </c>
      <c r="M12" s="63">
        <v>1043525</v>
      </c>
      <c r="N12" s="63">
        <v>787</v>
      </c>
      <c r="O12" s="63">
        <v>646604</v>
      </c>
      <c r="P12" s="63">
        <v>490</v>
      </c>
      <c r="Q12" s="64">
        <f t="shared" si="0"/>
        <v>3131167</v>
      </c>
      <c r="R12" s="64">
        <f t="shared" si="0"/>
        <v>2394</v>
      </c>
      <c r="S12" s="65" t="e">
        <f t="shared" si="1"/>
        <v>#VALUE!</v>
      </c>
      <c r="T12" s="65">
        <f t="shared" si="2"/>
        <v>1307.922723475355</v>
      </c>
      <c r="U12" s="66">
        <v>6403953</v>
      </c>
      <c r="V12" s="67">
        <f t="shared" si="3"/>
        <v>-0.5110571548541971</v>
      </c>
      <c r="W12" s="68">
        <v>13573981</v>
      </c>
      <c r="X12" s="68">
        <v>10737</v>
      </c>
      <c r="Y12" s="53">
        <f t="shared" si="4"/>
        <v>1264.2247368911242</v>
      </c>
    </row>
    <row r="13" spans="1:25" ht="30" customHeight="1">
      <c r="A13" s="40">
        <v>10</v>
      </c>
      <c r="B13" s="41"/>
      <c r="C13" s="59" t="s">
        <v>40</v>
      </c>
      <c r="D13" s="60">
        <v>41088</v>
      </c>
      <c r="E13" s="61" t="s">
        <v>41</v>
      </c>
      <c r="F13" s="62">
        <v>7</v>
      </c>
      <c r="G13" s="62" t="s">
        <v>24</v>
      </c>
      <c r="H13" s="62">
        <v>1</v>
      </c>
      <c r="I13" s="73">
        <v>476854</v>
      </c>
      <c r="J13" s="73">
        <v>349</v>
      </c>
      <c r="K13" s="69">
        <v>810286</v>
      </c>
      <c r="L13" s="69">
        <v>587</v>
      </c>
      <c r="M13" s="69">
        <v>1061092</v>
      </c>
      <c r="N13" s="69">
        <v>762</v>
      </c>
      <c r="O13" s="69">
        <v>618554</v>
      </c>
      <c r="P13" s="69">
        <v>438</v>
      </c>
      <c r="Q13" s="64">
        <f t="shared" si="0"/>
        <v>2966786</v>
      </c>
      <c r="R13" s="64">
        <f t="shared" si="0"/>
        <v>2136</v>
      </c>
      <c r="S13" s="65" t="e">
        <f t="shared" si="1"/>
        <v>#VALUE!</v>
      </c>
      <c r="T13" s="70">
        <f t="shared" si="2"/>
        <v>1388.944756554307</v>
      </c>
      <c r="U13" s="66">
        <v>0</v>
      </c>
      <c r="V13" s="67">
        <f t="shared" si="3"/>
      </c>
      <c r="W13" s="50">
        <v>3076846</v>
      </c>
      <c r="X13" s="50">
        <v>2449</v>
      </c>
      <c r="Y13" s="53">
        <f t="shared" si="4"/>
        <v>1256.3683135973868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79" t="s">
        <v>17</v>
      </c>
      <c r="C15" s="80"/>
      <c r="D15" s="80"/>
      <c r="E15" s="81"/>
      <c r="F15" s="23"/>
      <c r="G15" s="23">
        <f>SUM(G4:G14)</f>
        <v>98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100198546</v>
      </c>
      <c r="R15" s="27">
        <f>SUM(R4:R14)</f>
        <v>74824</v>
      </c>
      <c r="S15" s="28">
        <f>R15/G15</f>
        <v>763.5102040816327</v>
      </c>
      <c r="T15" s="52">
        <f>Q15/R15</f>
        <v>1339.123088848498</v>
      </c>
      <c r="U15" s="58">
        <v>139939957</v>
      </c>
      <c r="V15" s="38">
        <f>IF(U15&lt;&gt;0,-(U15-Q15)/U15,"")</f>
        <v>-0.2839890182330126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2012-07-02T12:47:04Z</dcterms:modified>
  <cp:category/>
  <cp:version/>
  <cp:contentType/>
  <cp:contentStatus/>
</cp:coreProperties>
</file>