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29" sheetId="1" r:id="rId1"/>
  </sheets>
  <definedNames/>
  <calcPr fullCalcOnLoad="1"/>
</workbook>
</file>

<file path=xl/sharedStrings.xml><?xml version="1.0" encoding="utf-8"?>
<sst xmlns="http://schemas.openxmlformats.org/spreadsheetml/2006/main" count="67" uniqueCount="42">
  <si>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</si>
  <si>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</si>
  <si>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</si>
  <si>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</si>
  <si>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</si>
  <si>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</si>
  <si>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</si>
  <si>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</si>
  <si>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</si>
  <si>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</si>
  <si>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</si>
  <si>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</si>
  <si>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</si>
  <si>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</si>
  <si>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</si>
  <si>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</si>
  <si>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</si>
  <si>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</si>
  <si>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</si>
  <si>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</si>
  <si>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</si>
  <si>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Ice Age: Continental Drift</t>
  </si>
  <si>
    <t>InterCom</t>
  </si>
  <si>
    <t>25+34+3</t>
  </si>
  <si>
    <t>n/a</t>
  </si>
  <si>
    <t>The Amazing Spider Man</t>
  </si>
  <si>
    <t>16+35+3+1</t>
  </si>
  <si>
    <t>Madagascar 3 - Europe's Most Wanted</t>
  </si>
  <si>
    <t>UIP</t>
  </si>
  <si>
    <t>26+1+35+1</t>
  </si>
  <si>
    <t>Prometheus</t>
  </si>
  <si>
    <t>13+34+2+1</t>
  </si>
  <si>
    <t>What To Expect When You're Expecting</t>
  </si>
  <si>
    <t>Forum Hungary</t>
  </si>
  <si>
    <t>Men in Black III</t>
  </si>
  <si>
    <t>21+35+1+1</t>
  </si>
  <si>
    <t xml:space="preserve">StreetDance 2 </t>
  </si>
  <si>
    <t>Snow White and the Huntsman</t>
  </si>
  <si>
    <t>33+1</t>
  </si>
  <si>
    <t>Chrenobyl Diaries</t>
  </si>
  <si>
    <t>Setup</t>
  </si>
  <si>
    <t>Parlux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</si>
</sst>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40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17" borderId="7" applyNumberFormat="0" applyFon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8" fillId="4" borderId="0" applyNumberFormat="0" applyBorder="0" applyAlignment="0" applyProtection="0"/>
    <xf numFmtId="0" fontId="29" fillId="22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9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5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15" fillId="25" borderId="26" xfId="0" applyFont="1" applyFill="1" applyBorder="1" applyAlignment="1" applyProtection="1">
      <alignment horizontal="left" vertical="center"/>
      <protection locked="0"/>
    </xf>
    <xf numFmtId="0" fontId="14" fillId="25" borderId="26" xfId="0" applyFont="1" applyFill="1" applyBorder="1" applyAlignment="1" applyProtection="1">
      <alignment horizontal="center" vertical="center"/>
      <protection locked="0"/>
    </xf>
    <xf numFmtId="3" fontId="16" fillId="25" borderId="26" xfId="0" applyNumberFormat="1" applyFont="1" applyFill="1" applyBorder="1" applyAlignment="1">
      <alignment/>
    </xf>
    <xf numFmtId="3" fontId="14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14" fillId="25" borderId="26" xfId="55" applyNumberFormat="1" applyFont="1" applyFill="1" applyBorder="1" applyAlignment="1" applyProtection="1">
      <alignment horizontal="right"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17" fillId="24" borderId="18" xfId="0" applyNumberFormat="1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3" fontId="14" fillId="25" borderId="26" xfId="0" applyNumberFormat="1" applyFont="1" applyFill="1" applyBorder="1" applyAlignment="1" applyProtection="1">
      <alignment vertical="center"/>
      <protection locked="0"/>
    </xf>
    <xf numFmtId="197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198" fontId="14" fillId="25" borderId="26" xfId="39" applyNumberFormat="1" applyFont="1" applyFill="1" applyBorder="1" applyAlignment="1">
      <alignment/>
    </xf>
    <xf numFmtId="3" fontId="16" fillId="25" borderId="26" xfId="39" applyNumberFormat="1" applyFont="1" applyFill="1" applyBorder="1" applyAlignment="1" applyProtection="1">
      <alignment horizontal="right"/>
      <protection/>
    </xf>
    <xf numFmtId="3" fontId="14" fillId="25" borderId="26" xfId="55" applyNumberFormat="1" applyFont="1" applyFill="1" applyBorder="1" applyAlignment="1" applyProtection="1">
      <alignment horizontal="right"/>
      <protection/>
    </xf>
    <xf numFmtId="3" fontId="14" fillId="25" borderId="26" xfId="55" applyNumberFormat="1" applyFont="1" applyFill="1" applyBorder="1" applyAlignment="1" applyProtection="1">
      <alignment horizontal="center"/>
      <protection/>
    </xf>
    <xf numFmtId="3" fontId="16" fillId="25" borderId="26" xfId="0" applyNumberFormat="1" applyFont="1" applyFill="1" applyBorder="1" applyAlignment="1">
      <alignment horizontal="right"/>
    </xf>
    <xf numFmtId="191" fontId="14" fillId="25" borderId="26" xfId="55" applyNumberFormat="1" applyFont="1" applyFill="1" applyBorder="1" applyAlignment="1" applyProtection="1">
      <alignment horizontal="right"/>
      <protection/>
    </xf>
    <xf numFmtId="198" fontId="16" fillId="25" borderId="26" xfId="39" applyNumberFormat="1" applyFont="1" applyFill="1" applyBorder="1" applyAlignment="1">
      <alignment/>
    </xf>
    <xf numFmtId="3" fontId="14" fillId="25" borderId="26" xfId="0" applyNumberFormat="1" applyFont="1" applyFill="1" applyBorder="1" applyAlignment="1">
      <alignment/>
    </xf>
    <xf numFmtId="1" fontId="14" fillId="25" borderId="26" xfId="0" applyNumberFormat="1" applyFont="1" applyFill="1" applyBorder="1" applyAlignment="1">
      <alignment horizontal="center" vertical="center"/>
    </xf>
    <xf numFmtId="0" fontId="35" fillId="25" borderId="26" xfId="0" applyFont="1" applyFill="1" applyBorder="1" applyAlignment="1">
      <alignment vertical="center"/>
    </xf>
    <xf numFmtId="188" fontId="4" fillId="0" borderId="15" xfId="0" applyNumberFormat="1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24" borderId="30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8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Percent" xfId="55"/>
    <cellStyle name="Rossz" xfId="56"/>
    <cellStyle name="Semleges" xfId="57"/>
    <cellStyle name="Számítá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905000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6611600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29 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12-15 JULY 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Q28" sqref="Q28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40.140625" style="0" customWidth="1"/>
    <col min="4" max="4" width="15.140625" style="0" customWidth="1"/>
    <col min="5" max="5" width="16.57421875" style="0" customWidth="1"/>
    <col min="6" max="6" width="13.0039062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3.28125" style="0" customWidth="1"/>
    <col min="15" max="15" width="12.7109375" style="0" customWidth="1"/>
    <col min="16" max="16" width="8.8515625" style="0" customWidth="1"/>
    <col min="17" max="17" width="14.42187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4.85156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1" t="s">
        <v>0</v>
      </c>
      <c r="D2" s="83" t="s">
        <v>1</v>
      </c>
      <c r="E2" s="83" t="s">
        <v>2</v>
      </c>
      <c r="F2" s="73" t="s">
        <v>3</v>
      </c>
      <c r="G2" s="73" t="s">
        <v>4</v>
      </c>
      <c r="H2" s="73" t="s">
        <v>5</v>
      </c>
      <c r="I2" s="72" t="s">
        <v>18</v>
      </c>
      <c r="J2" s="72"/>
      <c r="K2" s="72" t="s">
        <v>6</v>
      </c>
      <c r="L2" s="72"/>
      <c r="M2" s="72" t="s">
        <v>7</v>
      </c>
      <c r="N2" s="72"/>
      <c r="O2" s="72" t="s">
        <v>8</v>
      </c>
      <c r="P2" s="72"/>
      <c r="Q2" s="72" t="s">
        <v>9</v>
      </c>
      <c r="R2" s="72"/>
      <c r="S2" s="72"/>
      <c r="T2" s="72"/>
      <c r="U2" s="72" t="s">
        <v>10</v>
      </c>
      <c r="V2" s="72"/>
      <c r="W2" s="72" t="s">
        <v>11</v>
      </c>
      <c r="X2" s="72"/>
      <c r="Y2" s="77"/>
    </row>
    <row r="3" spans="1:25" ht="30" customHeight="1">
      <c r="A3" s="13"/>
      <c r="B3" s="14"/>
      <c r="C3" s="82"/>
      <c r="D3" s="84"/>
      <c r="E3" s="85"/>
      <c r="F3" s="74"/>
      <c r="G3" s="74"/>
      <c r="H3" s="74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15" t="s">
        <v>13</v>
      </c>
      <c r="O3" s="15" t="s">
        <v>12</v>
      </c>
      <c r="P3" s="15" t="s">
        <v>13</v>
      </c>
      <c r="Q3" s="54" t="s">
        <v>12</v>
      </c>
      <c r="R3" s="54" t="s">
        <v>13</v>
      </c>
      <c r="S3" s="55" t="s">
        <v>14</v>
      </c>
      <c r="T3" s="55" t="s">
        <v>15</v>
      </c>
      <c r="U3" s="70" t="s">
        <v>12</v>
      </c>
      <c r="V3" s="71" t="s">
        <v>16</v>
      </c>
      <c r="W3" s="15" t="s">
        <v>12</v>
      </c>
      <c r="X3" s="15" t="s">
        <v>13</v>
      </c>
      <c r="Y3" s="55" t="s">
        <v>15</v>
      </c>
    </row>
    <row r="4" spans="1:25" ht="30" customHeight="1">
      <c r="A4" s="40">
        <v>1</v>
      </c>
      <c r="B4" s="41"/>
      <c r="C4" s="56" t="s">
        <v>21</v>
      </c>
      <c r="D4" s="57">
        <v>41095</v>
      </c>
      <c r="E4" s="58" t="s">
        <v>22</v>
      </c>
      <c r="F4" s="59" t="s">
        <v>23</v>
      </c>
      <c r="G4" s="59" t="s">
        <v>24</v>
      </c>
      <c r="H4" s="59">
        <v>2</v>
      </c>
      <c r="I4" s="60">
        <v>20727620</v>
      </c>
      <c r="J4" s="60">
        <v>15944</v>
      </c>
      <c r="K4" s="60">
        <v>21979134</v>
      </c>
      <c r="L4" s="60">
        <v>16611</v>
      </c>
      <c r="M4" s="60">
        <v>36210809</v>
      </c>
      <c r="N4" s="60">
        <v>26881</v>
      </c>
      <c r="O4" s="60">
        <v>39935015</v>
      </c>
      <c r="P4" s="60">
        <v>29728</v>
      </c>
      <c r="Q4" s="61">
        <f aca="true" t="shared" si="0" ref="Q4:R6">+I4+K4+M4+O4</f>
        <v>118852578</v>
      </c>
      <c r="R4" s="61">
        <f t="shared" si="0"/>
        <v>89164</v>
      </c>
      <c r="S4" s="62" t="e">
        <f>IF(Q4&lt;&gt;0,R4/G4,"")</f>
        <v>#VALUE!</v>
      </c>
      <c r="T4" s="63">
        <f>IF(Q4&lt;&gt;0,Q4/R4,"")</f>
        <v>1332.9659728141403</v>
      </c>
      <c r="U4" s="64">
        <v>131940186</v>
      </c>
      <c r="V4" s="65">
        <f>IF(U4&lt;&gt;0,-(U4-Q4)/U4,"")</f>
        <v>-0.09919349363354694</v>
      </c>
      <c r="W4" s="66">
        <v>318578711</v>
      </c>
      <c r="X4" s="66">
        <v>238892</v>
      </c>
      <c r="Y4" s="48">
        <f>W4/X4</f>
        <v>1333.5679344641094</v>
      </c>
    </row>
    <row r="5" spans="1:25" ht="30" customHeight="1">
      <c r="A5" s="40">
        <v>2</v>
      </c>
      <c r="B5" s="41"/>
      <c r="C5" s="56" t="s">
        <v>25</v>
      </c>
      <c r="D5" s="57">
        <v>41102</v>
      </c>
      <c r="E5" s="58" t="s">
        <v>22</v>
      </c>
      <c r="F5" s="59" t="s">
        <v>26</v>
      </c>
      <c r="G5" s="59" t="s">
        <v>24</v>
      </c>
      <c r="H5" s="59">
        <v>1</v>
      </c>
      <c r="I5" s="60">
        <v>15269499</v>
      </c>
      <c r="J5" s="60">
        <v>10851</v>
      </c>
      <c r="K5" s="60">
        <v>12242560</v>
      </c>
      <c r="L5" s="60">
        <v>8651</v>
      </c>
      <c r="M5" s="60">
        <v>16604334</v>
      </c>
      <c r="N5" s="60">
        <v>11504</v>
      </c>
      <c r="O5" s="60">
        <v>17014182</v>
      </c>
      <c r="P5" s="60">
        <v>11821</v>
      </c>
      <c r="Q5" s="61">
        <f t="shared" si="0"/>
        <v>61130575</v>
      </c>
      <c r="R5" s="61">
        <f t="shared" si="0"/>
        <v>42827</v>
      </c>
      <c r="S5" s="62" t="e">
        <f>IF(Q5&lt;&gt;0,R5/G5,"")</f>
        <v>#VALUE!</v>
      </c>
      <c r="T5" s="62">
        <f>IF(Q5&lt;&gt;0,Q5/R5,"")</f>
        <v>1427.3840100870946</v>
      </c>
      <c r="U5" s="64">
        <v>0</v>
      </c>
      <c r="V5" s="65">
        <f>IF(U5&lt;&gt;0,-(U5-Q5)/U5,"")</f>
      </c>
      <c r="W5" s="66">
        <v>60610005</v>
      </c>
      <c r="X5" s="66">
        <v>42476</v>
      </c>
      <c r="Y5" s="48">
        <f>W5/X5</f>
        <v>1426.9235568320935</v>
      </c>
    </row>
    <row r="6" spans="1:25" ht="30" customHeight="1">
      <c r="A6" s="40">
        <v>3</v>
      </c>
      <c r="B6" s="41"/>
      <c r="C6" s="56" t="s">
        <v>27</v>
      </c>
      <c r="D6" s="57">
        <v>41074</v>
      </c>
      <c r="E6" s="58" t="s">
        <v>28</v>
      </c>
      <c r="F6" s="59" t="s">
        <v>29</v>
      </c>
      <c r="G6" s="59">
        <v>52</v>
      </c>
      <c r="H6" s="59">
        <v>5</v>
      </c>
      <c r="I6" s="67">
        <v>4369920</v>
      </c>
      <c r="J6" s="67">
        <v>3463</v>
      </c>
      <c r="K6" s="67">
        <v>3949250</v>
      </c>
      <c r="L6" s="67">
        <v>3043</v>
      </c>
      <c r="M6" s="67">
        <v>6082150</v>
      </c>
      <c r="N6" s="67">
        <v>4565</v>
      </c>
      <c r="O6" s="67">
        <v>8227130</v>
      </c>
      <c r="P6" s="67">
        <v>6186</v>
      </c>
      <c r="Q6" s="61">
        <f t="shared" si="0"/>
        <v>22628450</v>
      </c>
      <c r="R6" s="61">
        <f t="shared" si="0"/>
        <v>17257</v>
      </c>
      <c r="S6" s="62">
        <f>IF(Q6&lt;&gt;0,R6/G6,"")</f>
        <v>331.86538461538464</v>
      </c>
      <c r="T6" s="63">
        <f>IF(Q6&lt;&gt;0,Q6/R6,"")</f>
        <v>1311.2620965405342</v>
      </c>
      <c r="U6" s="64">
        <v>21968915</v>
      </c>
      <c r="V6" s="65">
        <f>IF(U6&lt;&gt;0,-(U6-Q6)/U6,"")</f>
        <v>0.03002128234371156</v>
      </c>
      <c r="W6" s="45">
        <v>348785481</v>
      </c>
      <c r="X6" s="45">
        <v>270268</v>
      </c>
      <c r="Y6" s="48">
        <f>W6/X6</f>
        <v>1290.5171200438083</v>
      </c>
    </row>
    <row r="7" spans="1:25" ht="30" customHeight="1">
      <c r="A7" s="40">
        <v>4</v>
      </c>
      <c r="B7" s="41"/>
      <c r="C7" s="56" t="s">
        <v>30</v>
      </c>
      <c r="D7" s="57">
        <v>41067</v>
      </c>
      <c r="E7" s="58" t="s">
        <v>22</v>
      </c>
      <c r="F7" s="59" t="s">
        <v>31</v>
      </c>
      <c r="G7" s="59" t="s">
        <v>24</v>
      </c>
      <c r="H7" s="59">
        <v>6</v>
      </c>
      <c r="I7" s="60">
        <v>1833850</v>
      </c>
      <c r="J7" s="60">
        <v>1264</v>
      </c>
      <c r="K7" s="60">
        <v>2406290</v>
      </c>
      <c r="L7" s="60">
        <v>1632</v>
      </c>
      <c r="M7" s="60">
        <v>3765018</v>
      </c>
      <c r="N7" s="60">
        <v>2535</v>
      </c>
      <c r="O7" s="60">
        <v>3304332</v>
      </c>
      <c r="P7" s="60">
        <v>2221</v>
      </c>
      <c r="Q7" s="61">
        <f aca="true" t="shared" si="1" ref="Q7:R13">+I7+K7+M7+O7</f>
        <v>11309490</v>
      </c>
      <c r="R7" s="61">
        <f t="shared" si="1"/>
        <v>7652</v>
      </c>
      <c r="S7" s="62" t="e">
        <f aca="true" t="shared" si="2" ref="S7:S13">IF(Q7&lt;&gt;0,R7/G7,"")</f>
        <v>#VALUE!</v>
      </c>
      <c r="T7" s="62">
        <f aca="true" t="shared" si="3" ref="T7:T13">IF(Q7&lt;&gt;0,Q7/R7,"")</f>
        <v>1477.9783063251436</v>
      </c>
      <c r="U7" s="64">
        <v>15190122</v>
      </c>
      <c r="V7" s="65">
        <f aca="true" t="shared" si="4" ref="V7:V13">IF(U7&lt;&gt;0,-(U7-Q7)/U7,"")</f>
        <v>-0.25547075922102536</v>
      </c>
      <c r="W7" s="66">
        <v>293198324</v>
      </c>
      <c r="X7" s="66">
        <v>196245</v>
      </c>
      <c r="Y7" s="48">
        <f aca="true" t="shared" si="5" ref="Y7:Y13">W7/X7</f>
        <v>1494.0422634971592</v>
      </c>
    </row>
    <row r="8" spans="1:25" ht="30" customHeight="1">
      <c r="A8" s="40">
        <v>5</v>
      </c>
      <c r="B8" s="41"/>
      <c r="C8" s="56" t="s">
        <v>32</v>
      </c>
      <c r="D8" s="57">
        <v>41060</v>
      </c>
      <c r="E8" s="58" t="s">
        <v>33</v>
      </c>
      <c r="F8" s="59">
        <v>25</v>
      </c>
      <c r="G8" s="59" t="s">
        <v>24</v>
      </c>
      <c r="H8" s="59">
        <v>7</v>
      </c>
      <c r="I8" s="67">
        <v>1229640</v>
      </c>
      <c r="J8" s="67">
        <v>970</v>
      </c>
      <c r="K8" s="67">
        <v>1927794</v>
      </c>
      <c r="L8" s="67">
        <v>1469</v>
      </c>
      <c r="M8" s="67">
        <v>2677160</v>
      </c>
      <c r="N8" s="67">
        <v>1995</v>
      </c>
      <c r="O8" s="67">
        <v>2569940</v>
      </c>
      <c r="P8" s="67">
        <v>1944</v>
      </c>
      <c r="Q8" s="61">
        <f t="shared" si="1"/>
        <v>8404534</v>
      </c>
      <c r="R8" s="61">
        <f t="shared" si="1"/>
        <v>6378</v>
      </c>
      <c r="S8" s="62" t="e">
        <f t="shared" si="2"/>
        <v>#VALUE!</v>
      </c>
      <c r="T8" s="62">
        <f t="shared" si="3"/>
        <v>1317.7381624333648</v>
      </c>
      <c r="U8" s="64">
        <v>5876100</v>
      </c>
      <c r="V8" s="65">
        <f t="shared" si="4"/>
        <v>0.43029117952383383</v>
      </c>
      <c r="W8" s="45">
        <v>97939485</v>
      </c>
      <c r="X8" s="45">
        <v>77893</v>
      </c>
      <c r="Y8" s="48">
        <f t="shared" si="5"/>
        <v>1257.359262064627</v>
      </c>
    </row>
    <row r="9" spans="1:25" ht="30" customHeight="1">
      <c r="A9" s="40">
        <v>6</v>
      </c>
      <c r="B9" s="41"/>
      <c r="C9" s="56" t="s">
        <v>34</v>
      </c>
      <c r="D9" s="57">
        <v>41053</v>
      </c>
      <c r="E9" s="58" t="s">
        <v>22</v>
      </c>
      <c r="F9" s="59" t="s">
        <v>35</v>
      </c>
      <c r="G9" s="59" t="s">
        <v>24</v>
      </c>
      <c r="H9" s="59">
        <v>8</v>
      </c>
      <c r="I9" s="60">
        <v>1010150</v>
      </c>
      <c r="J9" s="60">
        <v>701</v>
      </c>
      <c r="K9" s="60">
        <v>1387550</v>
      </c>
      <c r="L9" s="60">
        <v>962</v>
      </c>
      <c r="M9" s="60">
        <v>2029910</v>
      </c>
      <c r="N9" s="60">
        <v>1372</v>
      </c>
      <c r="O9" s="60">
        <v>2078470</v>
      </c>
      <c r="P9" s="60">
        <v>1415</v>
      </c>
      <c r="Q9" s="61">
        <f t="shared" si="1"/>
        <v>6506080</v>
      </c>
      <c r="R9" s="61">
        <f t="shared" si="1"/>
        <v>4450</v>
      </c>
      <c r="S9" s="62" t="e">
        <f t="shared" si="2"/>
        <v>#VALUE!</v>
      </c>
      <c r="T9" s="63">
        <f t="shared" si="3"/>
        <v>1462.0404494382024</v>
      </c>
      <c r="U9" s="64">
        <v>6162000</v>
      </c>
      <c r="V9" s="65">
        <f t="shared" si="4"/>
        <v>0.055839013307367735</v>
      </c>
      <c r="W9" s="66">
        <v>253785864</v>
      </c>
      <c r="X9" s="66">
        <v>177624</v>
      </c>
      <c r="Y9" s="48">
        <f t="shared" si="5"/>
        <v>1428.7813808944736</v>
      </c>
    </row>
    <row r="10" spans="1:25" ht="30" customHeight="1">
      <c r="A10" s="40">
        <v>7</v>
      </c>
      <c r="B10" s="41"/>
      <c r="C10" s="56" t="s">
        <v>36</v>
      </c>
      <c r="D10" s="57">
        <v>41088</v>
      </c>
      <c r="E10" s="58" t="s">
        <v>33</v>
      </c>
      <c r="F10" s="59">
        <v>24</v>
      </c>
      <c r="G10" s="59" t="s">
        <v>24</v>
      </c>
      <c r="H10" s="59">
        <v>3</v>
      </c>
      <c r="I10" s="67">
        <v>1023694</v>
      </c>
      <c r="J10" s="67">
        <v>756</v>
      </c>
      <c r="K10" s="67">
        <v>1326235</v>
      </c>
      <c r="L10" s="67">
        <v>923</v>
      </c>
      <c r="M10" s="67">
        <v>1574860</v>
      </c>
      <c r="N10" s="67">
        <v>1051</v>
      </c>
      <c r="O10" s="67">
        <v>1523100</v>
      </c>
      <c r="P10" s="67">
        <v>1020</v>
      </c>
      <c r="Q10" s="61">
        <f t="shared" si="1"/>
        <v>5447889</v>
      </c>
      <c r="R10" s="61">
        <f t="shared" si="1"/>
        <v>3750</v>
      </c>
      <c r="S10" s="62" t="e">
        <f t="shared" si="2"/>
        <v>#VALUE!</v>
      </c>
      <c r="T10" s="63">
        <f t="shared" si="3"/>
        <v>1452.7704</v>
      </c>
      <c r="U10" s="64">
        <v>6412619</v>
      </c>
      <c r="V10" s="65">
        <f t="shared" si="4"/>
        <v>-0.15044243233536875</v>
      </c>
      <c r="W10" s="45">
        <v>30433868</v>
      </c>
      <c r="X10" s="45">
        <v>21268</v>
      </c>
      <c r="Y10" s="48">
        <f t="shared" si="5"/>
        <v>1430.9699078427684</v>
      </c>
    </row>
    <row r="11" spans="1:25" ht="30" customHeight="1">
      <c r="A11" s="40">
        <v>8</v>
      </c>
      <c r="B11" s="41"/>
      <c r="C11" s="56" t="s">
        <v>37</v>
      </c>
      <c r="D11" s="57">
        <v>41060</v>
      </c>
      <c r="E11" s="58" t="s">
        <v>28</v>
      </c>
      <c r="F11" s="68" t="s">
        <v>38</v>
      </c>
      <c r="G11" s="59">
        <v>28</v>
      </c>
      <c r="H11" s="59">
        <v>7</v>
      </c>
      <c r="I11" s="67">
        <v>907710</v>
      </c>
      <c r="J11" s="67">
        <v>785</v>
      </c>
      <c r="K11" s="67">
        <v>1013850</v>
      </c>
      <c r="L11" s="67">
        <v>841</v>
      </c>
      <c r="M11" s="67">
        <v>1392180</v>
      </c>
      <c r="N11" s="67">
        <v>1118</v>
      </c>
      <c r="O11" s="67">
        <v>1624180</v>
      </c>
      <c r="P11" s="67">
        <v>1303</v>
      </c>
      <c r="Q11" s="61">
        <f t="shared" si="1"/>
        <v>4937920</v>
      </c>
      <c r="R11" s="61">
        <f t="shared" si="1"/>
        <v>4047</v>
      </c>
      <c r="S11" s="62">
        <f t="shared" si="2"/>
        <v>144.53571428571428</v>
      </c>
      <c r="T11" s="63">
        <f t="shared" si="3"/>
        <v>1220.1433160365702</v>
      </c>
      <c r="U11" s="64">
        <v>5159388</v>
      </c>
      <c r="V11" s="65">
        <f t="shared" si="4"/>
        <v>-0.04292524617260807</v>
      </c>
      <c r="W11" s="45">
        <v>143392456</v>
      </c>
      <c r="X11" s="45">
        <v>117810</v>
      </c>
      <c r="Y11" s="48">
        <f t="shared" si="5"/>
        <v>1217.1501230795348</v>
      </c>
    </row>
    <row r="12" spans="1:25" ht="30" customHeight="1">
      <c r="A12" s="40">
        <v>9</v>
      </c>
      <c r="B12" s="41"/>
      <c r="C12" s="69" t="s">
        <v>39</v>
      </c>
      <c r="D12" s="57">
        <v>41081</v>
      </c>
      <c r="E12" s="43" t="s">
        <v>33</v>
      </c>
      <c r="F12" s="44">
        <v>12</v>
      </c>
      <c r="G12" s="44" t="s">
        <v>24</v>
      </c>
      <c r="H12" s="44">
        <v>4</v>
      </c>
      <c r="I12" s="67">
        <v>947940</v>
      </c>
      <c r="J12" s="67">
        <v>763</v>
      </c>
      <c r="K12" s="67">
        <v>962470</v>
      </c>
      <c r="L12" s="67">
        <v>765</v>
      </c>
      <c r="M12" s="67">
        <v>1254470</v>
      </c>
      <c r="N12" s="67">
        <v>962</v>
      </c>
      <c r="O12" s="67">
        <v>1347710</v>
      </c>
      <c r="P12" s="67">
        <v>1018</v>
      </c>
      <c r="Q12" s="61">
        <f t="shared" si="1"/>
        <v>4512590</v>
      </c>
      <c r="R12" s="61">
        <f t="shared" si="1"/>
        <v>3508</v>
      </c>
      <c r="S12" s="62" t="e">
        <f t="shared" si="2"/>
        <v>#VALUE!</v>
      </c>
      <c r="T12" s="62">
        <f t="shared" si="3"/>
        <v>1286.3711516533638</v>
      </c>
      <c r="U12" s="64">
        <v>5261430</v>
      </c>
      <c r="V12" s="65">
        <f t="shared" si="4"/>
        <v>-0.14232632573273807</v>
      </c>
      <c r="W12" s="45">
        <v>38115850</v>
      </c>
      <c r="X12" s="45">
        <v>30600</v>
      </c>
      <c r="Y12" s="48">
        <f t="shared" si="5"/>
        <v>1245.6160130718954</v>
      </c>
    </row>
    <row r="13" spans="1:25" ht="30" customHeight="1">
      <c r="A13" s="40">
        <v>10</v>
      </c>
      <c r="B13" s="41"/>
      <c r="C13" s="56" t="s">
        <v>40</v>
      </c>
      <c r="D13" s="57">
        <v>41095</v>
      </c>
      <c r="E13" s="58" t="s">
        <v>41</v>
      </c>
      <c r="F13" s="59">
        <v>9</v>
      </c>
      <c r="G13" s="59" t="s">
        <v>24</v>
      </c>
      <c r="H13" s="59">
        <v>2</v>
      </c>
      <c r="I13" s="46">
        <v>421940</v>
      </c>
      <c r="J13" s="46">
        <v>302</v>
      </c>
      <c r="K13" s="46">
        <v>711800</v>
      </c>
      <c r="L13" s="46">
        <v>493</v>
      </c>
      <c r="M13" s="46">
        <v>954960</v>
      </c>
      <c r="N13" s="46">
        <v>658</v>
      </c>
      <c r="O13" s="46">
        <v>889360</v>
      </c>
      <c r="P13" s="46">
        <v>635</v>
      </c>
      <c r="Q13" s="61">
        <f t="shared" si="1"/>
        <v>2978060</v>
      </c>
      <c r="R13" s="61">
        <f t="shared" si="1"/>
        <v>2088</v>
      </c>
      <c r="S13" s="62" t="e">
        <f t="shared" si="2"/>
        <v>#VALUE!</v>
      </c>
      <c r="T13" s="63">
        <f t="shared" si="3"/>
        <v>1426.2739463601533</v>
      </c>
      <c r="U13" s="64">
        <v>4062117</v>
      </c>
      <c r="V13" s="65">
        <f t="shared" si="4"/>
        <v>-0.2668699596786602</v>
      </c>
      <c r="W13" s="45">
        <v>8983637</v>
      </c>
      <c r="X13" s="45">
        <v>6965</v>
      </c>
      <c r="Y13" s="48">
        <f t="shared" si="5"/>
        <v>1289.8258435032305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49"/>
      <c r="J14" s="49"/>
      <c r="K14" s="49"/>
      <c r="L14" s="49"/>
      <c r="M14" s="49"/>
      <c r="N14" s="49"/>
      <c r="O14" s="49"/>
      <c r="P14" s="49"/>
      <c r="Q14" s="50"/>
      <c r="R14" s="51"/>
      <c r="S14" s="52"/>
      <c r="T14" s="49"/>
      <c r="U14" s="49"/>
      <c r="V14" s="49"/>
      <c r="W14" s="49"/>
      <c r="X14" s="49"/>
      <c r="Y14" s="49"/>
    </row>
    <row r="15" spans="1:25" ht="17.25" thickBot="1">
      <c r="A15" s="22"/>
      <c r="B15" s="78" t="s">
        <v>17</v>
      </c>
      <c r="C15" s="79"/>
      <c r="D15" s="79"/>
      <c r="E15" s="80"/>
      <c r="F15" s="23"/>
      <c r="G15" s="23">
        <f>SUM(G4:G14)</f>
        <v>80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246708166</v>
      </c>
      <c r="R15" s="27">
        <f>SUM(R4:R14)</f>
        <v>181121</v>
      </c>
      <c r="S15" s="28">
        <f>R15/G15</f>
        <v>2264.0125</v>
      </c>
      <c r="T15" s="47">
        <f>Q15/R15</f>
        <v>1362.117954295747</v>
      </c>
      <c r="U15" s="53">
        <v>205470397</v>
      </c>
      <c r="V15" s="38">
        <f>IF(U15&lt;&gt;0,-(U15-Q15)/U15,"")</f>
        <v>0.20069932020426282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5" t="s">
        <v>19</v>
      </c>
      <c r="V16" s="75"/>
      <c r="W16" s="75"/>
      <c r="X16" s="75"/>
      <c r="Y16" s="75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6"/>
      <c r="V17" s="76"/>
      <c r="W17" s="76"/>
      <c r="X17" s="76"/>
      <c r="Y17" s="76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6"/>
      <c r="V18" s="76"/>
      <c r="W18" s="76"/>
      <c r="X18" s="76"/>
      <c r="Y18" s="76"/>
    </row>
  </sheetData>
  <sheetProtection/>
  <mergeCells count="15">
    <mergeCell ref="B15:E15"/>
    <mergeCell ref="C2:C3"/>
    <mergeCell ref="D2:D3"/>
    <mergeCell ref="E2:E3"/>
    <mergeCell ref="U16:Y18"/>
    <mergeCell ref="Q2:T2"/>
    <mergeCell ref="U2:V2"/>
    <mergeCell ref="W2:Y2"/>
    <mergeCell ref="O2:P2"/>
    <mergeCell ref="F2:F3"/>
    <mergeCell ref="G2:G3"/>
    <mergeCell ref="H2:H3"/>
    <mergeCell ref="K2:L2"/>
    <mergeCell ref="I2:J2"/>
    <mergeCell ref="M2:N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FNE1</cp:lastModifiedBy>
  <cp:lastPrinted>2008-10-22T07:58:06Z</cp:lastPrinted>
  <dcterms:created xsi:type="dcterms:W3CDTF">2006-04-04T07:29:08Z</dcterms:created>
  <dcterms:modified xsi:type="dcterms:W3CDTF">2012-07-18T09:11:37Z</dcterms:modified>
  <cp:category/>
  <cp:version/>
  <cp:contentType/>
  <cp:contentStatus/>
</cp:coreProperties>
</file>