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<sst xmlns="http://schemas.openxmlformats.org/spreadsheetml/2006/main" count="64" uniqueCount="42">
  <si>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</si>
  <si>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</si>
  <si>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</si>
  <si>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</si>
  <si>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</si>
  <si>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</si>
  <si>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</si>
  <si>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</si>
  <si>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</si>
  <si>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</si>
  <si>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</si>
  <si>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</si>
  <si>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</si>
  <si>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</si>
  <si>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</si>
  <si>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</si>
  <si>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</si>
  <si>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</si>
  <si>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</si>
  <si>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</si>
  <si>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</si>
  <si>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Nejem, nőm, csajom (local)</t>
  </si>
  <si>
    <t>Pro Video</t>
  </si>
  <si>
    <t>n/a</t>
  </si>
  <si>
    <t>The Impossible</t>
  </si>
  <si>
    <t>Rise of the Guardians</t>
  </si>
  <si>
    <t>UIP</t>
  </si>
  <si>
    <t>4+22+41</t>
  </si>
  <si>
    <t>ParaNorman</t>
  </si>
  <si>
    <t>22+1</t>
  </si>
  <si>
    <t>Jack Reacher</t>
  </si>
  <si>
    <t>Les Miserables</t>
  </si>
  <si>
    <t>35+30</t>
  </si>
  <si>
    <t>Life of Pi</t>
  </si>
  <si>
    <t>InterCom</t>
  </si>
  <si>
    <t>16+34+2</t>
  </si>
  <si>
    <t>The Hobbit: An Unexpected Journey</t>
  </si>
  <si>
    <t>Forum Hungary</t>
  </si>
  <si>
    <t>40+12+1+3</t>
  </si>
  <si>
    <t>Silver Linings Playbook</t>
  </si>
  <si>
    <t>Dredd 3D</t>
  </si>
  <si>
    <t>Parlux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</si>
</sst>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16" borderId="5" applyNumberFormat="0" applyAlignment="0" applyProtection="0"/>
    <xf numFmtId="171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2" fillId="0" borderId="9" applyNumberFormat="0" applyFill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0" fontId="4" fillId="0" borderId="27" xfId="57" applyFont="1" applyBorder="1" applyAlignment="1" applyProtection="1">
      <alignment horizontal="right" vertical="center"/>
      <protection/>
    </xf>
    <xf numFmtId="0" fontId="2" fillId="0" borderId="26" xfId="57" applyFont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3" fontId="16" fillId="25" borderId="26" xfId="56" applyNumberFormat="1" applyFont="1" applyFill="1" applyBorder="1">
      <alignment/>
      <protection/>
    </xf>
    <xf numFmtId="0" fontId="0" fillId="0" borderId="0" xfId="57">
      <alignment/>
      <protection/>
    </xf>
    <xf numFmtId="3" fontId="14" fillId="25" borderId="26" xfId="0" applyNumberFormat="1" applyFont="1" applyFill="1" applyBorder="1" applyAlignment="1">
      <alignment/>
    </xf>
    <xf numFmtId="0" fontId="36" fillId="25" borderId="26" xfId="57" applyFont="1" applyFill="1" applyBorder="1" applyAlignment="1">
      <alignment vertical="center"/>
      <protection/>
    </xf>
    <xf numFmtId="0" fontId="15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0" fontId="14" fillId="25" borderId="26" xfId="57" applyFont="1" applyFill="1" applyBorder="1" applyAlignment="1">
      <alignment vertical="center"/>
      <protection/>
    </xf>
    <xf numFmtId="198" fontId="14" fillId="25" borderId="26" xfId="43" applyNumberFormat="1" applyFont="1" applyFill="1" applyBorder="1" applyAlignment="1">
      <alignment/>
    </xf>
    <xf numFmtId="198" fontId="16" fillId="25" borderId="26" xfId="43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 horizontal="right" wrapText="1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4404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0200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10-13 JANUARY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G28" sqref="G28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6.8515625" style="0" customWidth="1"/>
    <col min="4" max="4" width="13.140625" style="0" customWidth="1"/>
    <col min="5" max="5" width="16.421875" style="0" customWidth="1"/>
    <col min="6" max="6" width="11.7109375" style="0" customWidth="1"/>
    <col min="7" max="7" width="7.851562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8515625" style="0" customWidth="1"/>
    <col min="15" max="15" width="12.421875" style="0" customWidth="1"/>
    <col min="16" max="16" width="8.8515625" style="0" customWidth="1"/>
    <col min="17" max="17" width="13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75" t="s">
        <v>3</v>
      </c>
      <c r="G2" s="75" t="s">
        <v>4</v>
      </c>
      <c r="H2" s="75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0"/>
    </row>
    <row r="3" spans="1:25" ht="30" customHeight="1">
      <c r="A3" s="13"/>
      <c r="B3" s="14"/>
      <c r="C3" s="85"/>
      <c r="D3" s="87"/>
      <c r="E3" s="88"/>
      <c r="F3" s="76"/>
      <c r="G3" s="76"/>
      <c r="H3" s="76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5" customFormat="1" ht="30" customHeight="1">
      <c r="A4" s="53">
        <v>1</v>
      </c>
      <c r="B4" s="54"/>
      <c r="C4" s="55" t="s">
        <v>33</v>
      </c>
      <c r="D4" s="56">
        <v>41263</v>
      </c>
      <c r="E4" s="57" t="s">
        <v>34</v>
      </c>
      <c r="F4" s="58" t="s">
        <v>35</v>
      </c>
      <c r="G4" s="58" t="s">
        <v>23</v>
      </c>
      <c r="H4" s="58">
        <v>4</v>
      </c>
      <c r="I4" s="71">
        <v>2863540</v>
      </c>
      <c r="J4" s="71">
        <v>1952</v>
      </c>
      <c r="K4" s="71">
        <v>6411680</v>
      </c>
      <c r="L4" s="71">
        <v>4441</v>
      </c>
      <c r="M4" s="71">
        <v>17765000</v>
      </c>
      <c r="N4" s="71">
        <v>12108</v>
      </c>
      <c r="O4" s="71">
        <v>11277480</v>
      </c>
      <c r="P4" s="71">
        <v>7612</v>
      </c>
      <c r="Q4" s="60">
        <f aca="true" t="shared" si="0" ref="Q4:R8">+I4+K4+M4+O4</f>
        <v>38317700</v>
      </c>
      <c r="R4" s="60">
        <f t="shared" si="0"/>
        <v>26113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1467.3802320683185</v>
      </c>
      <c r="U4" s="62">
        <v>52041210</v>
      </c>
      <c r="V4" s="63">
        <f aca="true" t="shared" si="3" ref="V4:V13">IF(U4&lt;&gt;0,-(U4-Q4)/U4,"")</f>
        <v>-0.2637046678968456</v>
      </c>
      <c r="W4" s="72">
        <v>317889670</v>
      </c>
      <c r="X4" s="72">
        <v>220280</v>
      </c>
      <c r="Y4" s="61">
        <f aca="true" t="shared" si="4" ref="Y4:Y13">W4/X4</f>
        <v>1443.1163519157435</v>
      </c>
    </row>
    <row r="5" spans="1:25" s="65" customFormat="1" ht="30" customHeight="1">
      <c r="A5" s="53">
        <v>2</v>
      </c>
      <c r="B5" s="54"/>
      <c r="C5" s="55" t="s">
        <v>36</v>
      </c>
      <c r="D5" s="56">
        <v>41256</v>
      </c>
      <c r="E5" s="57" t="s">
        <v>37</v>
      </c>
      <c r="F5" s="58" t="s">
        <v>38</v>
      </c>
      <c r="G5" s="58" t="s">
        <v>23</v>
      </c>
      <c r="H5" s="58">
        <v>5</v>
      </c>
      <c r="I5" s="66">
        <v>2213170</v>
      </c>
      <c r="J5" s="66">
        <v>1505</v>
      </c>
      <c r="K5" s="66">
        <v>4163270</v>
      </c>
      <c r="L5" s="66">
        <v>2837</v>
      </c>
      <c r="M5" s="66">
        <v>10474756</v>
      </c>
      <c r="N5" s="66">
        <v>7086</v>
      </c>
      <c r="O5" s="66">
        <v>6077899</v>
      </c>
      <c r="P5" s="66">
        <v>4069</v>
      </c>
      <c r="Q5" s="60">
        <f t="shared" si="0"/>
        <v>22929095</v>
      </c>
      <c r="R5" s="60">
        <f t="shared" si="0"/>
        <v>15497</v>
      </c>
      <c r="S5" s="61" t="e">
        <f t="shared" si="1"/>
        <v>#VALUE!</v>
      </c>
      <c r="T5" s="61">
        <f t="shared" si="2"/>
        <v>1479.5828224817706</v>
      </c>
      <c r="U5" s="62">
        <v>41309313</v>
      </c>
      <c r="V5" s="63">
        <f t="shared" si="3"/>
        <v>-0.4449412654236104</v>
      </c>
      <c r="W5" s="46">
        <v>471871972</v>
      </c>
      <c r="X5" s="46">
        <v>333101</v>
      </c>
      <c r="Y5" s="61">
        <f t="shared" si="4"/>
        <v>1416.603288492079</v>
      </c>
    </row>
    <row r="6" spans="1:25" s="65" customFormat="1" ht="30" customHeight="1">
      <c r="A6" s="53">
        <v>3</v>
      </c>
      <c r="B6" s="54"/>
      <c r="C6" s="55" t="s">
        <v>39</v>
      </c>
      <c r="D6" s="56">
        <v>41284</v>
      </c>
      <c r="E6" s="57" t="s">
        <v>37</v>
      </c>
      <c r="F6" s="58">
        <v>21</v>
      </c>
      <c r="G6" s="58" t="s">
        <v>23</v>
      </c>
      <c r="H6" s="58">
        <v>1</v>
      </c>
      <c r="I6" s="66">
        <v>1793284</v>
      </c>
      <c r="J6" s="66">
        <v>1331</v>
      </c>
      <c r="K6" s="66">
        <v>3865710</v>
      </c>
      <c r="L6" s="66">
        <v>2854</v>
      </c>
      <c r="M6" s="66">
        <v>7866298</v>
      </c>
      <c r="N6" s="66">
        <v>5725</v>
      </c>
      <c r="O6" s="66">
        <v>4649814</v>
      </c>
      <c r="P6" s="66">
        <v>3348</v>
      </c>
      <c r="Q6" s="60">
        <f t="shared" si="0"/>
        <v>18175106</v>
      </c>
      <c r="R6" s="60">
        <f t="shared" si="0"/>
        <v>13258</v>
      </c>
      <c r="S6" s="61" t="e">
        <f t="shared" si="1"/>
        <v>#VALUE!</v>
      </c>
      <c r="T6" s="61">
        <f t="shared" si="2"/>
        <v>1370.87841303364</v>
      </c>
      <c r="U6" s="62">
        <v>0</v>
      </c>
      <c r="V6" s="63">
        <f t="shared" si="3"/>
      </c>
      <c r="W6" s="46">
        <v>18175106</v>
      </c>
      <c r="X6" s="46">
        <v>13258</v>
      </c>
      <c r="Y6" s="61">
        <f t="shared" si="4"/>
        <v>1370.87841303364</v>
      </c>
    </row>
    <row r="7" spans="1:25" s="65" customFormat="1" ht="30" customHeight="1">
      <c r="A7" s="53">
        <v>4</v>
      </c>
      <c r="B7" s="54"/>
      <c r="C7" s="70" t="s">
        <v>30</v>
      </c>
      <c r="D7" s="56">
        <v>41277</v>
      </c>
      <c r="E7" s="57" t="s">
        <v>26</v>
      </c>
      <c r="F7" s="58">
        <v>36</v>
      </c>
      <c r="G7" s="58">
        <v>36</v>
      </c>
      <c r="H7" s="58">
        <v>2</v>
      </c>
      <c r="I7" s="66">
        <v>1239480</v>
      </c>
      <c r="J7" s="66">
        <v>937</v>
      </c>
      <c r="K7" s="66">
        <v>2622632</v>
      </c>
      <c r="L7" s="66">
        <v>2022</v>
      </c>
      <c r="M7" s="66">
        <v>5768840</v>
      </c>
      <c r="N7" s="66">
        <v>4356</v>
      </c>
      <c r="O7" s="66">
        <v>3194150</v>
      </c>
      <c r="P7" s="66">
        <v>2348</v>
      </c>
      <c r="Q7" s="60">
        <f t="shared" si="0"/>
        <v>12825102</v>
      </c>
      <c r="R7" s="60">
        <f t="shared" si="0"/>
        <v>9663</v>
      </c>
      <c r="S7" s="61">
        <f t="shared" si="1"/>
        <v>268.4166666666667</v>
      </c>
      <c r="T7" s="61">
        <f t="shared" si="2"/>
        <v>1327.238124805961</v>
      </c>
      <c r="U7" s="62">
        <v>24159468</v>
      </c>
      <c r="V7" s="63">
        <f t="shared" si="3"/>
        <v>-0.4691479961396501</v>
      </c>
      <c r="W7" s="46">
        <v>42083293</v>
      </c>
      <c r="X7" s="46">
        <v>31866</v>
      </c>
      <c r="Y7" s="61">
        <f t="shared" si="4"/>
        <v>1320.6330571769283</v>
      </c>
    </row>
    <row r="8" spans="1:25" s="65" customFormat="1" ht="30" customHeight="1">
      <c r="A8" s="53">
        <v>5</v>
      </c>
      <c r="B8" s="54"/>
      <c r="C8" s="55" t="s">
        <v>40</v>
      </c>
      <c r="D8" s="56">
        <v>41284</v>
      </c>
      <c r="E8" s="57" t="s">
        <v>41</v>
      </c>
      <c r="F8" s="58">
        <v>31</v>
      </c>
      <c r="G8" s="58" t="s">
        <v>23</v>
      </c>
      <c r="H8" s="58">
        <v>1</v>
      </c>
      <c r="I8" s="73">
        <v>1824000</v>
      </c>
      <c r="J8" s="73">
        <v>1196</v>
      </c>
      <c r="K8" s="73">
        <v>2512187</v>
      </c>
      <c r="L8" s="73">
        <v>1650</v>
      </c>
      <c r="M8" s="73">
        <v>5268656</v>
      </c>
      <c r="N8" s="73">
        <v>3485</v>
      </c>
      <c r="O8" s="73">
        <v>2860311</v>
      </c>
      <c r="P8" s="74">
        <v>1845</v>
      </c>
      <c r="Q8" s="60">
        <f t="shared" si="0"/>
        <v>12465154</v>
      </c>
      <c r="R8" s="60">
        <f t="shared" si="0"/>
        <v>8176</v>
      </c>
      <c r="S8" s="61" t="e">
        <f t="shared" si="1"/>
        <v>#VALUE!</v>
      </c>
      <c r="T8" s="61">
        <f t="shared" si="2"/>
        <v>1524.6029843444228</v>
      </c>
      <c r="U8" s="62">
        <v>0</v>
      </c>
      <c r="V8" s="63">
        <f t="shared" si="3"/>
      </c>
      <c r="W8" s="62">
        <v>12465154</v>
      </c>
      <c r="X8" s="62">
        <v>8176</v>
      </c>
      <c r="Y8" s="61">
        <f t="shared" si="4"/>
        <v>1524.6029843444228</v>
      </c>
    </row>
    <row r="9" spans="1:25" s="65" customFormat="1" ht="30" customHeight="1">
      <c r="A9" s="53">
        <v>6</v>
      </c>
      <c r="B9" s="54"/>
      <c r="C9" s="55" t="s">
        <v>31</v>
      </c>
      <c r="D9" s="56">
        <v>41270</v>
      </c>
      <c r="E9" s="57" t="s">
        <v>26</v>
      </c>
      <c r="F9" s="58" t="s">
        <v>32</v>
      </c>
      <c r="G9" s="58">
        <v>45</v>
      </c>
      <c r="H9" s="58">
        <v>3</v>
      </c>
      <c r="I9" s="66">
        <v>1141085</v>
      </c>
      <c r="J9" s="66">
        <v>944</v>
      </c>
      <c r="K9" s="66">
        <v>2407206</v>
      </c>
      <c r="L9" s="66">
        <v>1924</v>
      </c>
      <c r="M9" s="66">
        <v>4773840</v>
      </c>
      <c r="N9" s="66">
        <v>3682</v>
      </c>
      <c r="O9" s="66">
        <v>2875658</v>
      </c>
      <c r="P9" s="66">
        <v>2217</v>
      </c>
      <c r="Q9" s="60">
        <f aca="true" t="shared" si="5" ref="Q9:R13">+I9+K9+M9+O9</f>
        <v>11197789</v>
      </c>
      <c r="R9" s="60">
        <f t="shared" si="5"/>
        <v>8767</v>
      </c>
      <c r="S9" s="61">
        <f t="shared" si="1"/>
        <v>194.82222222222222</v>
      </c>
      <c r="T9" s="61">
        <f t="shared" si="2"/>
        <v>1277.2657693623817</v>
      </c>
      <c r="U9" s="62">
        <v>19237504</v>
      </c>
      <c r="V9" s="63">
        <f t="shared" si="3"/>
        <v>-0.41791882148536524</v>
      </c>
      <c r="W9" s="46">
        <v>80772673</v>
      </c>
      <c r="X9" s="46">
        <v>65101</v>
      </c>
      <c r="Y9" s="61">
        <f t="shared" si="4"/>
        <v>1240.7286063194115</v>
      </c>
    </row>
    <row r="10" spans="1:25" s="65" customFormat="1" ht="30" customHeight="1">
      <c r="A10" s="53">
        <v>7</v>
      </c>
      <c r="B10" s="54"/>
      <c r="C10" s="67" t="s">
        <v>28</v>
      </c>
      <c r="D10" s="56">
        <v>41284</v>
      </c>
      <c r="E10" s="68" t="s">
        <v>26</v>
      </c>
      <c r="F10" s="69" t="s">
        <v>29</v>
      </c>
      <c r="G10" s="69">
        <v>23</v>
      </c>
      <c r="H10" s="69">
        <v>1</v>
      </c>
      <c r="I10" s="66">
        <v>511190</v>
      </c>
      <c r="J10" s="66">
        <v>351</v>
      </c>
      <c r="K10" s="66">
        <v>1041640</v>
      </c>
      <c r="L10" s="66">
        <v>721</v>
      </c>
      <c r="M10" s="66">
        <v>4642545</v>
      </c>
      <c r="N10" s="66">
        <v>3203</v>
      </c>
      <c r="O10" s="66">
        <v>3136750</v>
      </c>
      <c r="P10" s="66">
        <v>2157</v>
      </c>
      <c r="Q10" s="60">
        <f t="shared" si="5"/>
        <v>9332125</v>
      </c>
      <c r="R10" s="60">
        <f t="shared" si="5"/>
        <v>6432</v>
      </c>
      <c r="S10" s="61">
        <f t="shared" si="1"/>
        <v>279.6521739130435</v>
      </c>
      <c r="T10" s="61">
        <f t="shared" si="2"/>
        <v>1450.890080845771</v>
      </c>
      <c r="U10" s="62">
        <v>0</v>
      </c>
      <c r="V10" s="63">
        <f t="shared" si="3"/>
      </c>
      <c r="W10" s="46">
        <v>9332125</v>
      </c>
      <c r="X10" s="46">
        <v>6432</v>
      </c>
      <c r="Y10" s="61">
        <f t="shared" si="4"/>
        <v>1450.890080845771</v>
      </c>
    </row>
    <row r="11" spans="1:25" s="65" customFormat="1" ht="30" customHeight="1">
      <c r="A11" s="53">
        <v>8</v>
      </c>
      <c r="B11" s="54"/>
      <c r="C11" s="55" t="s">
        <v>25</v>
      </c>
      <c r="D11" s="56">
        <v>41242</v>
      </c>
      <c r="E11" s="57" t="s">
        <v>26</v>
      </c>
      <c r="F11" s="58" t="s">
        <v>27</v>
      </c>
      <c r="G11" s="58">
        <v>69</v>
      </c>
      <c r="H11" s="58">
        <v>7</v>
      </c>
      <c r="I11" s="66">
        <v>255740</v>
      </c>
      <c r="J11" s="66">
        <v>224</v>
      </c>
      <c r="K11" s="66">
        <v>508290</v>
      </c>
      <c r="L11" s="66">
        <v>431</v>
      </c>
      <c r="M11" s="66">
        <v>3662994</v>
      </c>
      <c r="N11" s="66">
        <v>2804</v>
      </c>
      <c r="O11" s="66">
        <v>2975770</v>
      </c>
      <c r="P11" s="66">
        <v>2287</v>
      </c>
      <c r="Q11" s="60">
        <f t="shared" si="5"/>
        <v>7402794</v>
      </c>
      <c r="R11" s="60">
        <f t="shared" si="5"/>
        <v>5746</v>
      </c>
      <c r="S11" s="61">
        <f t="shared" si="1"/>
        <v>83.27536231884058</v>
      </c>
      <c r="T11" s="61">
        <f t="shared" si="2"/>
        <v>1288.3386703793944</v>
      </c>
      <c r="U11" s="62">
        <v>12904261</v>
      </c>
      <c r="V11" s="63">
        <f t="shared" si="3"/>
        <v>-0.4263294891509091</v>
      </c>
      <c r="W11" s="46">
        <v>211356678</v>
      </c>
      <c r="X11" s="46">
        <v>164703</v>
      </c>
      <c r="Y11" s="61">
        <f t="shared" si="4"/>
        <v>1283.2594306114643</v>
      </c>
    </row>
    <row r="12" spans="1:25" s="65" customFormat="1" ht="30" customHeight="1">
      <c r="A12" s="53">
        <v>9</v>
      </c>
      <c r="B12" s="54"/>
      <c r="C12" s="55" t="s">
        <v>24</v>
      </c>
      <c r="D12" s="56">
        <v>41277</v>
      </c>
      <c r="E12" s="57" t="s">
        <v>22</v>
      </c>
      <c r="F12" s="58">
        <v>24</v>
      </c>
      <c r="G12" s="58" t="s">
        <v>23</v>
      </c>
      <c r="H12" s="58">
        <v>2</v>
      </c>
      <c r="I12" s="59">
        <v>608770</v>
      </c>
      <c r="J12" s="59">
        <v>456</v>
      </c>
      <c r="K12" s="59">
        <v>1237360</v>
      </c>
      <c r="L12" s="59">
        <v>926</v>
      </c>
      <c r="M12" s="59">
        <v>2784250</v>
      </c>
      <c r="N12" s="59">
        <v>2052</v>
      </c>
      <c r="O12" s="59">
        <v>1702570</v>
      </c>
      <c r="P12" s="59">
        <v>1253</v>
      </c>
      <c r="Q12" s="60">
        <f t="shared" si="5"/>
        <v>6332950</v>
      </c>
      <c r="R12" s="60">
        <f t="shared" si="5"/>
        <v>4687</v>
      </c>
      <c r="S12" s="61" t="e">
        <f t="shared" si="1"/>
        <v>#VALUE!</v>
      </c>
      <c r="T12" s="61">
        <f t="shared" si="2"/>
        <v>1351.1734585022402</v>
      </c>
      <c r="U12" s="62">
        <v>10333220</v>
      </c>
      <c r="V12" s="63">
        <f t="shared" si="3"/>
        <v>-0.3871271491364744</v>
      </c>
      <c r="W12" s="64">
        <v>19057680</v>
      </c>
      <c r="X12" s="64">
        <v>14243</v>
      </c>
      <c r="Y12" s="61">
        <f t="shared" si="4"/>
        <v>1338.0383346205153</v>
      </c>
    </row>
    <row r="13" spans="1:25" s="65" customFormat="1" ht="30" customHeight="1">
      <c r="A13" s="53">
        <v>10</v>
      </c>
      <c r="B13" s="54"/>
      <c r="C13" s="55" t="s">
        <v>21</v>
      </c>
      <c r="D13" s="56">
        <v>41263</v>
      </c>
      <c r="E13" s="57" t="s">
        <v>22</v>
      </c>
      <c r="F13" s="58">
        <v>32</v>
      </c>
      <c r="G13" s="58" t="s">
        <v>23</v>
      </c>
      <c r="H13" s="58">
        <v>4</v>
      </c>
      <c r="I13" s="59">
        <v>544740</v>
      </c>
      <c r="J13" s="59">
        <v>402</v>
      </c>
      <c r="K13" s="59">
        <v>1233400</v>
      </c>
      <c r="L13" s="59">
        <v>921</v>
      </c>
      <c r="M13" s="59">
        <v>3000910</v>
      </c>
      <c r="N13" s="59">
        <v>2224</v>
      </c>
      <c r="O13" s="59">
        <v>1418660</v>
      </c>
      <c r="P13" s="59">
        <v>1047</v>
      </c>
      <c r="Q13" s="60">
        <f t="shared" si="5"/>
        <v>6197710</v>
      </c>
      <c r="R13" s="60">
        <f t="shared" si="5"/>
        <v>4594</v>
      </c>
      <c r="S13" s="61" t="e">
        <f t="shared" si="1"/>
        <v>#VALUE!</v>
      </c>
      <c r="T13" s="61">
        <f t="shared" si="2"/>
        <v>1349.0879407923378</v>
      </c>
      <c r="U13" s="62">
        <v>10799354</v>
      </c>
      <c r="V13" s="63">
        <f t="shared" si="3"/>
        <v>-0.426103635458195</v>
      </c>
      <c r="W13" s="64">
        <v>62943887</v>
      </c>
      <c r="X13" s="64">
        <v>48022</v>
      </c>
      <c r="Y13" s="61">
        <f t="shared" si="4"/>
        <v>1310.7302278122527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8"/>
      <c r="J14" s="48"/>
      <c r="K14" s="48"/>
      <c r="L14" s="48"/>
      <c r="M14" s="48"/>
      <c r="N14" s="48"/>
      <c r="O14" s="48"/>
      <c r="P14" s="48"/>
      <c r="Q14" s="49"/>
      <c r="R14" s="50"/>
      <c r="S14" s="51"/>
      <c r="T14" s="48"/>
      <c r="U14" s="48"/>
      <c r="V14" s="48"/>
      <c r="W14" s="48"/>
      <c r="X14" s="48"/>
      <c r="Y14" s="48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173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145175525</v>
      </c>
      <c r="R15" s="27">
        <f>SUM(R4:R14)</f>
        <v>102933</v>
      </c>
      <c r="S15" s="28">
        <f>R15/G15</f>
        <v>594.9884393063584</v>
      </c>
      <c r="T15" s="47">
        <f>Q15/R15</f>
        <v>1410.3885537194096</v>
      </c>
      <c r="U15" s="52">
        <v>192405108</v>
      </c>
      <c r="V15" s="38">
        <f>IF(U15&lt;&gt;0,-(U15-Q15)/U15,"")</f>
        <v>-0.2454694861843273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2013-01-16T12:44:57Z</dcterms:modified>
  <cp:category/>
  <cp:version/>
  <cp:contentType/>
  <cp:contentStatus/>
</cp:coreProperties>
</file>