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7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<sst xmlns="http://schemas.openxmlformats.org/spreadsheetml/2006/main" count="65" uniqueCount="40">
  <si>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</si>
  <si>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</si>
  <si>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</si>
  <si>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</si>
  <si>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</si>
  <si>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</si>
  <si>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</si>
  <si>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</si>
  <si>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</si>
  <si>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</si>
  <si>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</si>
  <si>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</si>
  <si>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</si>
  <si>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</si>
  <si>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</si>
  <si>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</si>
  <si>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</si>
  <si>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</si>
  <si>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</si>
  <si>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</si>
  <si>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</si>
  <si>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 Good Day to Die Hard</t>
  </si>
  <si>
    <t>InterCom</t>
  </si>
  <si>
    <t>42+3+1</t>
  </si>
  <si>
    <t>n/a</t>
  </si>
  <si>
    <t>This is 40</t>
  </si>
  <si>
    <t>UIP</t>
  </si>
  <si>
    <t>Hansel &amp; Gretel: Witch Hunters</t>
  </si>
  <si>
    <t>27+1</t>
  </si>
  <si>
    <t>Django Unchained</t>
  </si>
  <si>
    <t>1+43+3</t>
  </si>
  <si>
    <t>Beautiful Creatures</t>
  </si>
  <si>
    <t>Pro Video</t>
  </si>
  <si>
    <t>Gangster Squad</t>
  </si>
  <si>
    <t>Broken City</t>
  </si>
  <si>
    <t>Hitchcock</t>
  </si>
  <si>
    <t>Life of Pi</t>
  </si>
  <si>
    <t>16+34+2</t>
  </si>
  <si>
    <t>Animals United</t>
  </si>
  <si>
    <t>Forum Hungary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</si>
</sst>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64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352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FEBRUARY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N20" sqref="N2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9.8515625" style="0" customWidth="1"/>
    <col min="4" max="4" width="13.140625" style="0" customWidth="1"/>
    <col min="5" max="5" width="15.421875" style="0" customWidth="1"/>
    <col min="6" max="6" width="10.8515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87" t="s">
        <v>3</v>
      </c>
      <c r="G2" s="87" t="s">
        <v>4</v>
      </c>
      <c r="H2" s="87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78"/>
    </row>
    <row r="3" spans="1:25" ht="30" customHeight="1">
      <c r="A3" s="13"/>
      <c r="B3" s="14"/>
      <c r="C3" s="83"/>
      <c r="D3" s="85"/>
      <c r="E3" s="86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3" customFormat="1" ht="30" customHeight="1">
      <c r="A4" s="53">
        <v>1</v>
      </c>
      <c r="B4" s="54"/>
      <c r="C4" s="55" t="s">
        <v>21</v>
      </c>
      <c r="D4" s="56">
        <v>41319</v>
      </c>
      <c r="E4" s="57" t="s">
        <v>22</v>
      </c>
      <c r="F4" s="58" t="s">
        <v>23</v>
      </c>
      <c r="G4" s="58" t="s">
        <v>24</v>
      </c>
      <c r="H4" s="58">
        <v>1</v>
      </c>
      <c r="I4" s="71">
        <v>20715358</v>
      </c>
      <c r="J4" s="71">
        <v>15277</v>
      </c>
      <c r="K4" s="71">
        <v>18066489</v>
      </c>
      <c r="L4" s="71">
        <v>13351</v>
      </c>
      <c r="M4" s="71">
        <v>34410626</v>
      </c>
      <c r="N4" s="71">
        <v>25119</v>
      </c>
      <c r="O4" s="71">
        <v>22380843</v>
      </c>
      <c r="P4" s="71">
        <v>16224</v>
      </c>
      <c r="Q4" s="59">
        <f aca="true" t="shared" si="0" ref="Q4:R12">+I4+K4+M4+O4</f>
        <v>95573316</v>
      </c>
      <c r="R4" s="59">
        <f aca="true" t="shared" si="1" ref="R4:R12">+J4+L4+N4+P4</f>
        <v>69971</v>
      </c>
      <c r="S4" s="60" t="e">
        <f aca="true" t="shared" si="2" ref="S4:S9">IF(Q4&lt;&gt;0,R4/G4,"")</f>
        <v>#VALUE!</v>
      </c>
      <c r="T4" s="60">
        <f aca="true" t="shared" si="3" ref="T4:T9">IF(Q4&lt;&gt;0,Q4/R4,"")</f>
        <v>1365.8989581398007</v>
      </c>
      <c r="U4" s="61">
        <v>0</v>
      </c>
      <c r="V4" s="62">
        <f aca="true" t="shared" si="4" ref="V4:V9">IF(U4&lt;&gt;0,-(U4-Q4)/U4,"")</f>
      </c>
      <c r="W4" s="72">
        <v>95573316</v>
      </c>
      <c r="X4" s="72">
        <v>69971</v>
      </c>
      <c r="Y4" s="60">
        <f aca="true" t="shared" si="5" ref="Y4:Y9">W4/X4</f>
        <v>1365.8989581398007</v>
      </c>
    </row>
    <row r="5" spans="1:25" s="63" customFormat="1" ht="30" customHeight="1">
      <c r="A5" s="53">
        <v>2</v>
      </c>
      <c r="B5" s="54"/>
      <c r="C5" s="55" t="s">
        <v>25</v>
      </c>
      <c r="D5" s="56">
        <v>41305</v>
      </c>
      <c r="E5" s="57" t="s">
        <v>26</v>
      </c>
      <c r="F5" s="58">
        <v>36</v>
      </c>
      <c r="G5" s="58">
        <v>36</v>
      </c>
      <c r="H5" s="58">
        <v>3</v>
      </c>
      <c r="I5" s="64">
        <v>4915790</v>
      </c>
      <c r="J5" s="64">
        <v>3987</v>
      </c>
      <c r="K5" s="64">
        <v>4209535</v>
      </c>
      <c r="L5" s="64">
        <v>3161</v>
      </c>
      <c r="M5" s="64">
        <v>8939350</v>
      </c>
      <c r="N5" s="64">
        <v>6609</v>
      </c>
      <c r="O5" s="64">
        <v>4338630</v>
      </c>
      <c r="P5" s="64">
        <v>3189</v>
      </c>
      <c r="Q5" s="59">
        <f t="shared" si="0"/>
        <v>22403305</v>
      </c>
      <c r="R5" s="59">
        <f t="shared" si="1"/>
        <v>16946</v>
      </c>
      <c r="S5" s="60">
        <f t="shared" si="2"/>
        <v>470.72222222222223</v>
      </c>
      <c r="T5" s="60">
        <f t="shared" si="3"/>
        <v>1322.0408946063967</v>
      </c>
      <c r="U5" s="61">
        <v>26460245</v>
      </c>
      <c r="V5" s="62">
        <f t="shared" si="4"/>
        <v>-0.1533220875316914</v>
      </c>
      <c r="W5" s="46">
        <v>93930555</v>
      </c>
      <c r="X5" s="46">
        <v>73115</v>
      </c>
      <c r="Y5" s="60">
        <f t="shared" si="5"/>
        <v>1284.696095192505</v>
      </c>
    </row>
    <row r="6" spans="1:25" s="63" customFormat="1" ht="30" customHeight="1">
      <c r="A6" s="53">
        <v>3</v>
      </c>
      <c r="B6" s="54"/>
      <c r="C6" s="55" t="s">
        <v>27</v>
      </c>
      <c r="D6" s="56">
        <v>41312</v>
      </c>
      <c r="E6" s="57" t="s">
        <v>26</v>
      </c>
      <c r="F6" s="58" t="s">
        <v>28</v>
      </c>
      <c r="G6" s="58">
        <v>27</v>
      </c>
      <c r="H6" s="58">
        <v>2</v>
      </c>
      <c r="I6" s="64">
        <v>3782710</v>
      </c>
      <c r="J6" s="64">
        <v>2502</v>
      </c>
      <c r="K6" s="64">
        <v>3293055</v>
      </c>
      <c r="L6" s="64">
        <v>2222</v>
      </c>
      <c r="M6" s="64">
        <v>8083645</v>
      </c>
      <c r="N6" s="64">
        <v>5359</v>
      </c>
      <c r="O6" s="64">
        <v>4612029</v>
      </c>
      <c r="P6" s="64">
        <v>2996</v>
      </c>
      <c r="Q6" s="59">
        <f t="shared" si="0"/>
        <v>19771439</v>
      </c>
      <c r="R6" s="59">
        <f t="shared" si="1"/>
        <v>13079</v>
      </c>
      <c r="S6" s="60">
        <f t="shared" si="2"/>
        <v>484.4074074074074</v>
      </c>
      <c r="T6" s="60">
        <f t="shared" si="3"/>
        <v>1511.6934780946556</v>
      </c>
      <c r="U6" s="61">
        <v>28105128</v>
      </c>
      <c r="V6" s="62">
        <f t="shared" si="4"/>
        <v>-0.29651845029846513</v>
      </c>
      <c r="W6" s="46">
        <v>54500366</v>
      </c>
      <c r="X6" s="46">
        <v>36147</v>
      </c>
      <c r="Y6" s="60">
        <f t="shared" si="5"/>
        <v>1507.742440589814</v>
      </c>
    </row>
    <row r="7" spans="1:25" s="63" customFormat="1" ht="30" customHeight="1">
      <c r="A7" s="53">
        <v>4</v>
      </c>
      <c r="B7" s="54"/>
      <c r="C7" s="55" t="s">
        <v>29</v>
      </c>
      <c r="D7" s="56">
        <v>41291</v>
      </c>
      <c r="E7" s="57" t="s">
        <v>22</v>
      </c>
      <c r="F7" s="58" t="s">
        <v>30</v>
      </c>
      <c r="G7" s="58" t="s">
        <v>24</v>
      </c>
      <c r="H7" s="58">
        <v>5</v>
      </c>
      <c r="I7" s="73">
        <v>2452090</v>
      </c>
      <c r="J7" s="73">
        <v>1804</v>
      </c>
      <c r="K7" s="73">
        <v>2892749</v>
      </c>
      <c r="L7" s="73">
        <v>2089</v>
      </c>
      <c r="M7" s="73">
        <v>6036100</v>
      </c>
      <c r="N7" s="73">
        <v>4249</v>
      </c>
      <c r="O7" s="73">
        <v>3667250</v>
      </c>
      <c r="P7" s="73">
        <v>2576</v>
      </c>
      <c r="Q7" s="59">
        <f t="shared" si="0"/>
        <v>15048189</v>
      </c>
      <c r="R7" s="59">
        <f t="shared" si="1"/>
        <v>10718</v>
      </c>
      <c r="S7" s="60" t="e">
        <f t="shared" si="2"/>
        <v>#VALUE!</v>
      </c>
      <c r="T7" s="60">
        <f t="shared" si="3"/>
        <v>1404.0109162157119</v>
      </c>
      <c r="U7" s="61">
        <v>20422735</v>
      </c>
      <c r="V7" s="62">
        <f t="shared" si="4"/>
        <v>-0.2631648503493778</v>
      </c>
      <c r="W7" s="74">
        <v>221410141</v>
      </c>
      <c r="X7" s="74">
        <v>170537</v>
      </c>
      <c r="Y7" s="60">
        <f t="shared" si="5"/>
        <v>1298.3114573377038</v>
      </c>
    </row>
    <row r="8" spans="1:25" s="63" customFormat="1" ht="30" customHeight="1">
      <c r="A8" s="53">
        <v>5</v>
      </c>
      <c r="B8" s="54"/>
      <c r="C8" s="55" t="s">
        <v>31</v>
      </c>
      <c r="D8" s="56">
        <v>41319</v>
      </c>
      <c r="E8" s="57" t="s">
        <v>32</v>
      </c>
      <c r="F8" s="58">
        <v>37</v>
      </c>
      <c r="G8" s="58" t="s">
        <v>24</v>
      </c>
      <c r="H8" s="58">
        <v>1</v>
      </c>
      <c r="I8" s="65">
        <v>2507903</v>
      </c>
      <c r="J8" s="65">
        <v>2037</v>
      </c>
      <c r="K8" s="65">
        <v>2431070</v>
      </c>
      <c r="L8" s="65">
        <v>1940</v>
      </c>
      <c r="M8" s="65">
        <v>4848750</v>
      </c>
      <c r="N8" s="65">
        <v>3796</v>
      </c>
      <c r="O8" s="65">
        <v>2851840</v>
      </c>
      <c r="P8" s="65">
        <v>2176</v>
      </c>
      <c r="Q8" s="59">
        <f t="shared" si="0"/>
        <v>12639563</v>
      </c>
      <c r="R8" s="59">
        <f t="shared" si="1"/>
        <v>9949</v>
      </c>
      <c r="S8" s="60" t="e">
        <f t="shared" si="2"/>
        <v>#VALUE!</v>
      </c>
      <c r="T8" s="60">
        <f t="shared" si="3"/>
        <v>1270.4355211579052</v>
      </c>
      <c r="U8" s="61">
        <v>0</v>
      </c>
      <c r="V8" s="62">
        <f t="shared" si="4"/>
      </c>
      <c r="W8" s="61">
        <v>12639563</v>
      </c>
      <c r="X8" s="61">
        <v>9949</v>
      </c>
      <c r="Y8" s="60">
        <f t="shared" si="5"/>
        <v>1270.4355211579052</v>
      </c>
    </row>
    <row r="9" spans="1:25" s="63" customFormat="1" ht="30" customHeight="1">
      <c r="A9" s="53">
        <v>6</v>
      </c>
      <c r="B9" s="54"/>
      <c r="C9" s="68" t="s">
        <v>38</v>
      </c>
      <c r="D9" s="56">
        <v>41298</v>
      </c>
      <c r="E9" s="69" t="s">
        <v>39</v>
      </c>
      <c r="F9" s="70">
        <v>25</v>
      </c>
      <c r="G9" s="70" t="s">
        <v>24</v>
      </c>
      <c r="H9" s="70">
        <v>4</v>
      </c>
      <c r="I9" s="64">
        <v>457535</v>
      </c>
      <c r="J9" s="64">
        <v>365</v>
      </c>
      <c r="K9" s="64">
        <v>1004810</v>
      </c>
      <c r="L9" s="64">
        <v>833</v>
      </c>
      <c r="M9" s="64">
        <v>4242920</v>
      </c>
      <c r="N9" s="64">
        <v>3375</v>
      </c>
      <c r="O9" s="64">
        <v>3642970</v>
      </c>
      <c r="P9" s="64">
        <v>2907</v>
      </c>
      <c r="Q9" s="59">
        <f t="shared" si="0"/>
        <v>9348235</v>
      </c>
      <c r="R9" s="59">
        <f t="shared" si="0"/>
        <v>7480</v>
      </c>
      <c r="S9" s="60" t="e">
        <f t="shared" si="2"/>
        <v>#VALUE!</v>
      </c>
      <c r="T9" s="60">
        <f t="shared" si="3"/>
        <v>1249.7640374331552</v>
      </c>
      <c r="U9" s="61">
        <v>11270191</v>
      </c>
      <c r="V9" s="62">
        <f t="shared" si="4"/>
        <v>-0.17053446565368768</v>
      </c>
      <c r="W9" s="46">
        <v>56688621</v>
      </c>
      <c r="X9" s="46">
        <v>47527</v>
      </c>
      <c r="Y9" s="60">
        <f t="shared" si="5"/>
        <v>1192.7666589517537</v>
      </c>
    </row>
    <row r="10" spans="1:25" s="63" customFormat="1" ht="30" customHeight="1">
      <c r="A10" s="53">
        <v>7</v>
      </c>
      <c r="B10" s="54"/>
      <c r="C10" s="55" t="s">
        <v>33</v>
      </c>
      <c r="D10" s="56">
        <v>41305</v>
      </c>
      <c r="E10" s="57" t="s">
        <v>22</v>
      </c>
      <c r="F10" s="58">
        <v>32</v>
      </c>
      <c r="G10" s="58" t="s">
        <v>24</v>
      </c>
      <c r="H10" s="58">
        <v>3</v>
      </c>
      <c r="I10" s="73">
        <v>1406580</v>
      </c>
      <c r="J10" s="73">
        <v>1050</v>
      </c>
      <c r="K10" s="73">
        <v>1615592</v>
      </c>
      <c r="L10" s="73">
        <v>1153</v>
      </c>
      <c r="M10" s="73">
        <v>3355150</v>
      </c>
      <c r="N10" s="73">
        <v>2419</v>
      </c>
      <c r="O10" s="73">
        <v>1998675</v>
      </c>
      <c r="P10" s="73">
        <v>1408</v>
      </c>
      <c r="Q10" s="59">
        <f>+I10+K10+M10+O10</f>
        <v>8375997</v>
      </c>
      <c r="R10" s="59">
        <f>+J10+L10+N10+P10</f>
        <v>6030</v>
      </c>
      <c r="S10" s="60" t="e">
        <f>IF(Q10&lt;&gt;0,R10/G10,"")</f>
        <v>#VALUE!</v>
      </c>
      <c r="T10" s="60">
        <f>IF(Q10&lt;&gt;0,Q10/R10,"")</f>
        <v>1389.0542288557215</v>
      </c>
      <c r="U10" s="61">
        <v>14016106</v>
      </c>
      <c r="V10" s="62">
        <f>IF(U10&lt;&gt;0,-(U10-Q10)/U10,"")</f>
        <v>-0.4024019938205376</v>
      </c>
      <c r="W10" s="74">
        <v>55648433</v>
      </c>
      <c r="X10" s="74">
        <v>42701</v>
      </c>
      <c r="Y10" s="60">
        <f>W10/X10</f>
        <v>1303.2114704573664</v>
      </c>
    </row>
    <row r="11" spans="1:25" s="63" customFormat="1" ht="30" customHeight="1">
      <c r="A11" s="53">
        <v>8</v>
      </c>
      <c r="B11" s="54"/>
      <c r="C11" s="55" t="s">
        <v>36</v>
      </c>
      <c r="D11" s="56">
        <v>41263</v>
      </c>
      <c r="E11" s="57" t="s">
        <v>22</v>
      </c>
      <c r="F11" s="58" t="s">
        <v>37</v>
      </c>
      <c r="G11" s="58" t="s">
        <v>24</v>
      </c>
      <c r="H11" s="58">
        <v>9</v>
      </c>
      <c r="I11" s="73">
        <v>731420</v>
      </c>
      <c r="J11" s="73">
        <v>472</v>
      </c>
      <c r="K11" s="73">
        <v>781640</v>
      </c>
      <c r="L11" s="73">
        <v>498</v>
      </c>
      <c r="M11" s="73">
        <v>2738790</v>
      </c>
      <c r="N11" s="73">
        <v>1801</v>
      </c>
      <c r="O11" s="73">
        <v>1677880</v>
      </c>
      <c r="P11" s="73">
        <v>1103</v>
      </c>
      <c r="Q11" s="59">
        <f t="shared" si="0"/>
        <v>5929730</v>
      </c>
      <c r="R11" s="59">
        <f t="shared" si="1"/>
        <v>3874</v>
      </c>
      <c r="S11" s="60" t="e">
        <f>IF(Q11&lt;&gt;0,R11/G11,"")</f>
        <v>#VALUE!</v>
      </c>
      <c r="T11" s="60">
        <f>IF(Q11&lt;&gt;0,Q11/R11,"")</f>
        <v>1530.6479091378421</v>
      </c>
      <c r="U11" s="61">
        <v>7637020</v>
      </c>
      <c r="V11" s="62">
        <f>IF(U11&lt;&gt;0,-(U11-Q11)/U11,"")</f>
        <v>-0.22355447543675414</v>
      </c>
      <c r="W11" s="74">
        <v>398847565</v>
      </c>
      <c r="X11" s="74">
        <v>276283</v>
      </c>
      <c r="Y11" s="60">
        <f>W11/X11</f>
        <v>1443.6196400068047</v>
      </c>
    </row>
    <row r="12" spans="1:25" s="63" customFormat="1" ht="30" customHeight="1">
      <c r="A12" s="53">
        <v>9</v>
      </c>
      <c r="B12" s="54"/>
      <c r="C12" s="55" t="s">
        <v>35</v>
      </c>
      <c r="D12" s="56">
        <v>41312</v>
      </c>
      <c r="E12" s="57" t="s">
        <v>22</v>
      </c>
      <c r="F12" s="58">
        <v>25</v>
      </c>
      <c r="G12" s="58" t="s">
        <v>24</v>
      </c>
      <c r="H12" s="58">
        <v>2</v>
      </c>
      <c r="I12" s="73">
        <v>751900</v>
      </c>
      <c r="J12" s="73">
        <v>562</v>
      </c>
      <c r="K12" s="73">
        <v>929935</v>
      </c>
      <c r="L12" s="73">
        <v>679</v>
      </c>
      <c r="M12" s="73">
        <v>1625350</v>
      </c>
      <c r="N12" s="73">
        <v>1149</v>
      </c>
      <c r="O12" s="73">
        <v>1273890</v>
      </c>
      <c r="P12" s="73">
        <v>930</v>
      </c>
      <c r="Q12" s="59">
        <f t="shared" si="0"/>
        <v>4581075</v>
      </c>
      <c r="R12" s="59">
        <f t="shared" si="1"/>
        <v>3320</v>
      </c>
      <c r="S12" s="60" t="e">
        <f>IF(Q12&lt;&gt;0,R12/G12,"")</f>
        <v>#VALUE!</v>
      </c>
      <c r="T12" s="60">
        <f>IF(Q12&lt;&gt;0,Q12/R12,"")</f>
        <v>1379.8418674698796</v>
      </c>
      <c r="U12" s="61">
        <v>7124320</v>
      </c>
      <c r="V12" s="62">
        <f>IF(U12&lt;&gt;0,-(U12-Q12)/U12,"")</f>
        <v>-0.35698073640712374</v>
      </c>
      <c r="W12" s="74">
        <v>14062512</v>
      </c>
      <c r="X12" s="74">
        <v>10735</v>
      </c>
      <c r="Y12" s="60">
        <f>W12/X12</f>
        <v>1309.9685142058686</v>
      </c>
    </row>
    <row r="13" spans="1:25" s="63" customFormat="1" ht="30" customHeight="1">
      <c r="A13" s="53">
        <v>10</v>
      </c>
      <c r="B13" s="54"/>
      <c r="C13" s="55" t="s">
        <v>34</v>
      </c>
      <c r="D13" s="56">
        <v>41312</v>
      </c>
      <c r="E13" s="57" t="s">
        <v>32</v>
      </c>
      <c r="F13" s="58">
        <v>20</v>
      </c>
      <c r="G13" s="58" t="s">
        <v>24</v>
      </c>
      <c r="H13" s="58">
        <v>2</v>
      </c>
      <c r="I13" s="66">
        <v>618340</v>
      </c>
      <c r="J13" s="66">
        <v>424</v>
      </c>
      <c r="K13" s="66">
        <v>944570</v>
      </c>
      <c r="L13" s="66">
        <v>649</v>
      </c>
      <c r="M13" s="66">
        <v>1812154</v>
      </c>
      <c r="N13" s="66">
        <v>1230</v>
      </c>
      <c r="O13" s="66">
        <v>1074300</v>
      </c>
      <c r="P13" s="66">
        <v>728</v>
      </c>
      <c r="Q13" s="59">
        <f>+I13+K13+M13+O13</f>
        <v>4449364</v>
      </c>
      <c r="R13" s="59">
        <f>+J13+L13+N13+P13</f>
        <v>3031</v>
      </c>
      <c r="S13" s="60" t="e">
        <f>IF(Q13&lt;&gt;0,R13/G13,"")</f>
        <v>#VALUE!</v>
      </c>
      <c r="T13" s="60">
        <f>IF(Q13&lt;&gt;0,Q13/R13,"")</f>
        <v>1467.9524909270867</v>
      </c>
      <c r="U13" s="61">
        <v>8591266</v>
      </c>
      <c r="V13" s="62">
        <f>IF(U13&lt;&gt;0,-(U13-Q13)/U13,"")</f>
        <v>-0.4821061296437568</v>
      </c>
      <c r="W13" s="67">
        <v>15268065</v>
      </c>
      <c r="X13" s="67">
        <v>11006</v>
      </c>
      <c r="Y13" s="60">
        <f>W13/X13</f>
        <v>1387.2492276939852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63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198120213</v>
      </c>
      <c r="R15" s="27">
        <f>SUM(R4:R14)</f>
        <v>144398</v>
      </c>
      <c r="S15" s="28">
        <f>R15/G15</f>
        <v>2292.031746031746</v>
      </c>
      <c r="T15" s="47">
        <f>Q15/R15</f>
        <v>1372.0426390947243</v>
      </c>
      <c r="U15" s="52">
        <v>133461051</v>
      </c>
      <c r="V15" s="38">
        <f>IF(U15&lt;&gt;0,-(U15-Q15)/U15,"")</f>
        <v>0.48447964043082503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2013-02-18T14:35:20Z</dcterms:modified>
  <cp:category/>
  <cp:version/>
  <cp:contentType/>
  <cp:contentStatus/>
</cp:coreProperties>
</file>