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22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<sst xmlns="http://schemas.openxmlformats.org/spreadsheetml/2006/main" count="65" uniqueCount="43">
  <si>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</si>
  <si>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</si>
  <si>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</si>
  <si>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</si>
  <si>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</si>
  <si>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</si>
  <si>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</si>
  <si>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</si>
  <si>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</si>
  <si>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</si>
  <si>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</si>
  <si>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</si>
  <si>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</si>
  <si>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</si>
  <si>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</si>
  <si>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</si>
  <si>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</si>
  <si>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</si>
  <si>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</si>
  <si>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</si>
  <si>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The Hangover Part III</t>
  </si>
  <si>
    <t>InterCom</t>
  </si>
  <si>
    <t>45+2</t>
  </si>
  <si>
    <t>n/a</t>
  </si>
  <si>
    <t>Fast &amp; Furious 6</t>
  </si>
  <si>
    <t>UIP</t>
  </si>
  <si>
    <t>Epic</t>
  </si>
  <si>
    <t>28+38+1</t>
  </si>
  <si>
    <t>The Great Gatsby</t>
  </si>
  <si>
    <t>13+35+2</t>
  </si>
  <si>
    <t>Star Trek Into Darkness</t>
  </si>
  <si>
    <t>20+38+1+1</t>
  </si>
  <si>
    <t>Iron Man 3</t>
  </si>
  <si>
    <t>Forum Hungary</t>
  </si>
  <si>
    <t>25+12+42+1+1</t>
  </si>
  <si>
    <t>The Foam of the Daze</t>
  </si>
  <si>
    <t>MTVA</t>
  </si>
  <si>
    <t>The Big Wedding</t>
  </si>
  <si>
    <t>Pro Video</t>
  </si>
  <si>
    <t>Zambezia</t>
  </si>
  <si>
    <t>ADS Service</t>
  </si>
  <si>
    <t>Hummingbird</t>
  </si>
  <si>
    <t>Big Bang Media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</si>
</sst>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0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171" fontId="34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3" fontId="11" fillId="24" borderId="20" xfId="0" applyNumberFormat="1" applyFont="1" applyFill="1" applyBorder="1" applyAlignment="1" applyProtection="1">
      <alignment horizontal="right" vertical="center"/>
      <protection/>
    </xf>
    <xf numFmtId="1" fontId="11" fillId="24" borderId="21" xfId="0" applyNumberFormat="1" applyFont="1" applyFill="1" applyBorder="1" applyAlignment="1" applyProtection="1">
      <alignment horizontal="center" vertical="center"/>
      <protection/>
    </xf>
    <xf numFmtId="193" fontId="11" fillId="24" borderId="22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3" xfId="59" applyNumberFormat="1" applyFont="1" applyFill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horizontal="right" vertical="center"/>
      <protection/>
    </xf>
    <xf numFmtId="0" fontId="2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188" fontId="4" fillId="0" borderId="25" xfId="0" applyNumberFormat="1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3" fontId="15" fillId="25" borderId="25" xfId="0" applyNumberFormat="1" applyFont="1" applyFill="1" applyBorder="1" applyAlignment="1">
      <alignment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6" fillId="24" borderId="18" xfId="0" applyNumberFormat="1" applyFont="1" applyFill="1" applyBorder="1" applyAlignment="1" applyProtection="1">
      <alignment vertical="center"/>
      <protection/>
    </xf>
    <xf numFmtId="3" fontId="14" fillId="25" borderId="25" xfId="57" applyNumberFormat="1" applyFont="1" applyFill="1" applyBorder="1" applyAlignment="1" applyProtection="1">
      <alignment vertical="center"/>
      <protection locked="0"/>
    </xf>
    <xf numFmtId="197" fontId="14" fillId="25" borderId="25" xfId="57" applyNumberFormat="1" applyFont="1" applyFill="1" applyBorder="1" applyAlignment="1" applyProtection="1">
      <alignment horizontal="center" vertical="center"/>
      <protection locked="0"/>
    </xf>
    <xf numFmtId="3" fontId="14" fillId="25" borderId="25" xfId="57" applyNumberFormat="1" applyFont="1" applyFill="1" applyBorder="1" applyAlignment="1" applyProtection="1">
      <alignment horizontal="left" vertical="center"/>
      <protection locked="0"/>
    </xf>
    <xf numFmtId="3" fontId="14" fillId="25" borderId="25" xfId="57" applyNumberFormat="1" applyFont="1" applyFill="1" applyBorder="1" applyAlignment="1" applyProtection="1">
      <alignment horizontal="center" vertical="center"/>
      <protection locked="0"/>
    </xf>
    <xf numFmtId="198" fontId="14" fillId="0" borderId="25" xfId="39" applyNumberFormat="1" applyFont="1" applyBorder="1" applyAlignment="1">
      <alignment/>
    </xf>
    <xf numFmtId="198" fontId="14" fillId="0" borderId="25" xfId="39" applyNumberFormat="1" applyFont="1" applyFill="1" applyBorder="1" applyAlignment="1">
      <alignment/>
    </xf>
    <xf numFmtId="3" fontId="15" fillId="25" borderId="25" xfId="43" applyNumberFormat="1" applyFont="1" applyFill="1" applyBorder="1" applyAlignment="1" applyProtection="1">
      <alignment horizontal="right"/>
      <protection/>
    </xf>
    <xf numFmtId="3" fontId="14" fillId="25" borderId="25" xfId="63" applyNumberFormat="1" applyFont="1" applyFill="1" applyBorder="1" applyAlignment="1" applyProtection="1">
      <alignment horizontal="right"/>
      <protection/>
    </xf>
    <xf numFmtId="3" fontId="15" fillId="25" borderId="25" xfId="0" applyNumberFormat="1" applyFont="1" applyFill="1" applyBorder="1" applyAlignment="1">
      <alignment horizontal="right"/>
    </xf>
    <xf numFmtId="191" fontId="14" fillId="25" borderId="25" xfId="63" applyNumberFormat="1" applyFont="1" applyFill="1" applyBorder="1" applyAlignment="1" applyProtection="1">
      <alignment horizontal="right"/>
      <protection/>
    </xf>
    <xf numFmtId="198" fontId="15" fillId="0" borderId="25" xfId="39" applyNumberFormat="1" applyFont="1" applyBorder="1" applyAlignment="1">
      <alignment/>
    </xf>
    <xf numFmtId="3" fontId="14" fillId="25" borderId="27" xfId="63" applyNumberFormat="1" applyFont="1" applyFill="1" applyBorder="1" applyAlignment="1" applyProtection="1">
      <alignment horizontal="right"/>
      <protection/>
    </xf>
    <xf numFmtId="3" fontId="14" fillId="25" borderId="25" xfId="0" applyNumberFormat="1" applyFont="1" applyFill="1" applyBorder="1" applyAlignment="1">
      <alignment/>
    </xf>
    <xf numFmtId="198" fontId="14" fillId="0" borderId="25" xfId="43" applyNumberFormat="1" applyFont="1" applyBorder="1" applyAlignment="1">
      <alignment/>
    </xf>
    <xf numFmtId="198" fontId="14" fillId="0" borderId="25" xfId="43" applyNumberFormat="1" applyFont="1" applyFill="1" applyBorder="1" applyAlignment="1">
      <alignment/>
    </xf>
    <xf numFmtId="198" fontId="15" fillId="0" borderId="25" xfId="43" applyNumberFormat="1" applyFont="1" applyBorder="1" applyAlignment="1">
      <alignment/>
    </xf>
    <xf numFmtId="3" fontId="14" fillId="25" borderId="25" xfId="43" applyNumberFormat="1" applyFont="1" applyFill="1" applyBorder="1" applyAlignment="1">
      <alignment horizontal="right"/>
    </xf>
    <xf numFmtId="3" fontId="14" fillId="25" borderId="25" xfId="42" applyNumberFormat="1" applyFont="1" applyFill="1" applyBorder="1" applyAlignment="1">
      <alignment horizontal="right"/>
    </xf>
    <xf numFmtId="3" fontId="15" fillId="25" borderId="25" xfId="56" applyNumberFormat="1" applyFont="1" applyFill="1" applyBorder="1">
      <alignment/>
      <protection/>
    </xf>
    <xf numFmtId="198" fontId="14" fillId="25" borderId="25" xfId="43" applyNumberFormat="1" applyFont="1" applyFill="1" applyBorder="1" applyAlignment="1">
      <alignment/>
    </xf>
    <xf numFmtId="0" fontId="35" fillId="25" borderId="25" xfId="57" applyFont="1" applyFill="1" applyBorder="1" applyAlignment="1">
      <alignment vertical="center"/>
      <protection/>
    </xf>
    <xf numFmtId="0" fontId="14" fillId="25" borderId="25" xfId="57" applyFont="1" applyFill="1" applyBorder="1" applyAlignment="1" applyProtection="1">
      <alignment horizontal="left" vertical="center"/>
      <protection locked="0"/>
    </xf>
    <xf numFmtId="0" fontId="14" fillId="25" borderId="25" xfId="57" applyFont="1" applyFill="1" applyBorder="1" applyAlignment="1" applyProtection="1">
      <alignment horizontal="center" vertical="center"/>
      <protection locked="0"/>
    </xf>
    <xf numFmtId="190" fontId="16" fillId="24" borderId="28" xfId="0" applyNumberFormat="1" applyFont="1" applyFill="1" applyBorder="1" applyAlignment="1" applyProtection="1">
      <alignment vertical="center"/>
      <protection/>
    </xf>
    <xf numFmtId="190" fontId="16" fillId="24" borderId="28" xfId="0" applyNumberFormat="1" applyFont="1" applyFill="1" applyBorder="1" applyAlignment="1" applyProtection="1">
      <alignment horizontal="right" vertical="center"/>
      <protection/>
    </xf>
    <xf numFmtId="3" fontId="16" fillId="24" borderId="19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1" fillId="24" borderId="31" xfId="0" applyFont="1" applyFill="1" applyBorder="1" applyAlignment="1" applyProtection="1">
      <alignment horizontal="left" vertical="center"/>
      <protection/>
    </xf>
    <xf numFmtId="0" fontId="11" fillId="24" borderId="21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9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Percent" xfId="59"/>
    <cellStyle name="Rossz" xfId="60"/>
    <cellStyle name="Semleges" xfId="61"/>
    <cellStyle name="Számítás" xfId="62"/>
    <cellStyle name="Százalék 20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9355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50670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22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30 MAY - 2 JUNE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F21" sqref="F2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3.8515625" style="0" customWidth="1"/>
    <col min="4" max="4" width="15.57421875" style="0" customWidth="1"/>
    <col min="5" max="5" width="18.140625" style="0" customWidth="1"/>
    <col min="6" max="6" width="14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3.7109375" style="0" customWidth="1"/>
    <col min="18" max="18" width="10.57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4" t="s">
        <v>0</v>
      </c>
      <c r="D2" s="86" t="s">
        <v>1</v>
      </c>
      <c r="E2" s="86" t="s">
        <v>2</v>
      </c>
      <c r="F2" s="89" t="s">
        <v>3</v>
      </c>
      <c r="G2" s="89" t="s">
        <v>4</v>
      </c>
      <c r="H2" s="89" t="s">
        <v>5</v>
      </c>
      <c r="I2" s="79" t="s">
        <v>18</v>
      </c>
      <c r="J2" s="79"/>
      <c r="K2" s="79" t="s">
        <v>6</v>
      </c>
      <c r="L2" s="79"/>
      <c r="M2" s="79" t="s">
        <v>7</v>
      </c>
      <c r="N2" s="79"/>
      <c r="O2" s="79" t="s">
        <v>8</v>
      </c>
      <c r="P2" s="79"/>
      <c r="Q2" s="79" t="s">
        <v>9</v>
      </c>
      <c r="R2" s="79"/>
      <c r="S2" s="79"/>
      <c r="T2" s="79"/>
      <c r="U2" s="79" t="s">
        <v>10</v>
      </c>
      <c r="V2" s="79"/>
      <c r="W2" s="79" t="s">
        <v>11</v>
      </c>
      <c r="X2" s="79"/>
      <c r="Y2" s="80"/>
    </row>
    <row r="3" spans="1:25" ht="30" customHeight="1">
      <c r="A3" s="13"/>
      <c r="B3" s="14"/>
      <c r="C3" s="85"/>
      <c r="D3" s="87"/>
      <c r="E3" s="88"/>
      <c r="F3" s="90"/>
      <c r="G3" s="90"/>
      <c r="H3" s="90"/>
      <c r="I3" s="15" t="s">
        <v>12</v>
      </c>
      <c r="J3" s="15" t="s">
        <v>13</v>
      </c>
      <c r="K3" s="15" t="s">
        <v>12</v>
      </c>
      <c r="L3" s="15" t="s">
        <v>13</v>
      </c>
      <c r="M3" s="39" t="s">
        <v>12</v>
      </c>
      <c r="N3" s="40" t="s">
        <v>13</v>
      </c>
      <c r="O3" s="40" t="s">
        <v>12</v>
      </c>
      <c r="P3" s="40" t="s">
        <v>13</v>
      </c>
      <c r="Q3" s="41" t="s">
        <v>12</v>
      </c>
      <c r="R3" s="41" t="s">
        <v>13</v>
      </c>
      <c r="S3" s="42" t="s">
        <v>14</v>
      </c>
      <c r="T3" s="42" t="s">
        <v>15</v>
      </c>
      <c r="U3" s="43" t="s">
        <v>12</v>
      </c>
      <c r="V3" s="44" t="s">
        <v>16</v>
      </c>
      <c r="W3" s="40" t="s">
        <v>12</v>
      </c>
      <c r="X3" s="40" t="s">
        <v>13</v>
      </c>
      <c r="Y3" s="42" t="s">
        <v>15</v>
      </c>
    </row>
    <row r="4" spans="1:25" ht="30" customHeight="1">
      <c r="A4" s="37">
        <v>1</v>
      </c>
      <c r="B4" s="38"/>
      <c r="C4" s="51" t="s">
        <v>20</v>
      </c>
      <c r="D4" s="52">
        <v>41424</v>
      </c>
      <c r="E4" s="53" t="s">
        <v>21</v>
      </c>
      <c r="F4" s="54" t="s">
        <v>22</v>
      </c>
      <c r="G4" s="54" t="s">
        <v>23</v>
      </c>
      <c r="H4" s="54">
        <v>1</v>
      </c>
      <c r="I4" s="55">
        <v>22920485</v>
      </c>
      <c r="J4" s="56">
        <v>18074</v>
      </c>
      <c r="K4" s="56">
        <v>31898475</v>
      </c>
      <c r="L4" s="56">
        <v>25184</v>
      </c>
      <c r="M4" s="56">
        <v>50068804</v>
      </c>
      <c r="N4" s="56">
        <v>38232</v>
      </c>
      <c r="O4" s="56">
        <v>36779348</v>
      </c>
      <c r="P4" s="56">
        <v>27720</v>
      </c>
      <c r="Q4" s="57">
        <f aca="true" t="shared" si="0" ref="Q4:R11">+I4+K4+M4+O4</f>
        <v>141667112</v>
      </c>
      <c r="R4" s="57">
        <f t="shared" si="0"/>
        <v>109210</v>
      </c>
      <c r="S4" s="58" t="e">
        <f aca="true" t="shared" si="1" ref="S4:S13">IF(Q4&lt;&gt;0,R4/G4,"")</f>
        <v>#VALUE!</v>
      </c>
      <c r="T4" s="58">
        <f aca="true" t="shared" si="2" ref="T4:T13">IF(Q4&lt;&gt;0,Q4/R4,"")</f>
        <v>1297.1990843329365</v>
      </c>
      <c r="U4" s="59">
        <v>0</v>
      </c>
      <c r="V4" s="60">
        <f aca="true" t="shared" si="3" ref="V4:V13">IF(U4&lt;&gt;0,-(U4-Q4)/U4,"")</f>
      </c>
      <c r="W4" s="61">
        <v>141667112</v>
      </c>
      <c r="X4" s="61">
        <v>109210</v>
      </c>
      <c r="Y4" s="62">
        <f aca="true" t="shared" si="4" ref="Y4:Y13">W4/X4</f>
        <v>1297.1990843329365</v>
      </c>
    </row>
    <row r="5" spans="1:25" ht="30" customHeight="1">
      <c r="A5" s="37">
        <v>2</v>
      </c>
      <c r="B5" s="38"/>
      <c r="C5" s="51" t="s">
        <v>24</v>
      </c>
      <c r="D5" s="52">
        <v>41417</v>
      </c>
      <c r="E5" s="53" t="s">
        <v>25</v>
      </c>
      <c r="F5" s="54">
        <v>36</v>
      </c>
      <c r="G5" s="54">
        <v>40</v>
      </c>
      <c r="H5" s="54">
        <v>2</v>
      </c>
      <c r="I5" s="63">
        <v>5147425</v>
      </c>
      <c r="J5" s="63">
        <v>4027</v>
      </c>
      <c r="K5" s="63">
        <v>9500860</v>
      </c>
      <c r="L5" s="63">
        <v>7413</v>
      </c>
      <c r="M5" s="63">
        <v>16728856</v>
      </c>
      <c r="N5" s="63">
        <v>12634</v>
      </c>
      <c r="O5" s="63">
        <v>10750490</v>
      </c>
      <c r="P5" s="63">
        <v>7969</v>
      </c>
      <c r="Q5" s="57">
        <f t="shared" si="0"/>
        <v>42127631</v>
      </c>
      <c r="R5" s="57">
        <f t="shared" si="0"/>
        <v>32043</v>
      </c>
      <c r="S5" s="58">
        <f t="shared" si="1"/>
        <v>801.075</v>
      </c>
      <c r="T5" s="58">
        <f t="shared" si="2"/>
        <v>1314.721811316044</v>
      </c>
      <c r="U5" s="59">
        <v>86341560</v>
      </c>
      <c r="V5" s="60">
        <f t="shared" si="3"/>
        <v>-0.5120816556939671</v>
      </c>
      <c r="W5" s="45">
        <v>111855240</v>
      </c>
      <c r="X5" s="45">
        <v>87706</v>
      </c>
      <c r="Y5" s="62">
        <f t="shared" si="4"/>
        <v>1275.3430780106264</v>
      </c>
    </row>
    <row r="6" spans="1:25" ht="30" customHeight="1">
      <c r="A6" s="37">
        <v>3</v>
      </c>
      <c r="B6" s="38"/>
      <c r="C6" s="51" t="s">
        <v>26</v>
      </c>
      <c r="D6" s="52">
        <v>41417</v>
      </c>
      <c r="E6" s="53" t="s">
        <v>21</v>
      </c>
      <c r="F6" s="54" t="s">
        <v>27</v>
      </c>
      <c r="G6" s="54" t="s">
        <v>23</v>
      </c>
      <c r="H6" s="54">
        <v>2</v>
      </c>
      <c r="I6" s="64">
        <v>2256980</v>
      </c>
      <c r="J6" s="65">
        <v>1803</v>
      </c>
      <c r="K6" s="65">
        <v>3673335</v>
      </c>
      <c r="L6" s="65">
        <v>2783</v>
      </c>
      <c r="M6" s="65">
        <v>11332630</v>
      </c>
      <c r="N6" s="65">
        <v>8310</v>
      </c>
      <c r="O6" s="65">
        <v>10123278</v>
      </c>
      <c r="P6" s="65">
        <v>7497</v>
      </c>
      <c r="Q6" s="57">
        <f t="shared" si="0"/>
        <v>27386223</v>
      </c>
      <c r="R6" s="57">
        <f t="shared" si="0"/>
        <v>20393</v>
      </c>
      <c r="S6" s="58" t="e">
        <f t="shared" si="1"/>
        <v>#VALUE!</v>
      </c>
      <c r="T6" s="58">
        <f t="shared" si="2"/>
        <v>1342.9227185799048</v>
      </c>
      <c r="U6" s="59">
        <v>43928689</v>
      </c>
      <c r="V6" s="60">
        <f t="shared" si="3"/>
        <v>-0.37657545391350056</v>
      </c>
      <c r="W6" s="66">
        <v>75853890</v>
      </c>
      <c r="X6" s="66">
        <v>56020</v>
      </c>
      <c r="Y6" s="62">
        <f t="shared" si="4"/>
        <v>1354.0501606569082</v>
      </c>
    </row>
    <row r="7" spans="1:25" ht="30" customHeight="1">
      <c r="A7" s="37">
        <v>4</v>
      </c>
      <c r="B7" s="38"/>
      <c r="C7" s="51" t="s">
        <v>28</v>
      </c>
      <c r="D7" s="52">
        <v>41410</v>
      </c>
      <c r="E7" s="53" t="s">
        <v>21</v>
      </c>
      <c r="F7" s="54" t="s">
        <v>29</v>
      </c>
      <c r="G7" s="54" t="s">
        <v>23</v>
      </c>
      <c r="H7" s="54">
        <v>3</v>
      </c>
      <c r="I7" s="64">
        <v>3578794</v>
      </c>
      <c r="J7" s="65">
        <v>2613</v>
      </c>
      <c r="K7" s="65">
        <v>5792491</v>
      </c>
      <c r="L7" s="65">
        <v>4045</v>
      </c>
      <c r="M7" s="65">
        <v>10390145</v>
      </c>
      <c r="N7" s="65">
        <v>6995</v>
      </c>
      <c r="O7" s="65">
        <v>6722124</v>
      </c>
      <c r="P7" s="65">
        <v>4515</v>
      </c>
      <c r="Q7" s="57">
        <f t="shared" si="0"/>
        <v>26483554</v>
      </c>
      <c r="R7" s="57">
        <f t="shared" si="0"/>
        <v>18168</v>
      </c>
      <c r="S7" s="58" t="e">
        <f t="shared" si="1"/>
        <v>#VALUE!</v>
      </c>
      <c r="T7" s="58">
        <f t="shared" si="2"/>
        <v>1457.7033245266402</v>
      </c>
      <c r="U7" s="59">
        <v>36930001</v>
      </c>
      <c r="V7" s="60">
        <f t="shared" si="3"/>
        <v>-0.2828715601713631</v>
      </c>
      <c r="W7" s="66">
        <v>139955553</v>
      </c>
      <c r="X7" s="66">
        <v>95137</v>
      </c>
      <c r="Y7" s="62">
        <f t="shared" si="4"/>
        <v>1471.0948737084416</v>
      </c>
    </row>
    <row r="8" spans="1:25" ht="30" customHeight="1">
      <c r="A8" s="37">
        <v>5</v>
      </c>
      <c r="B8" s="38"/>
      <c r="C8" s="51" t="s">
        <v>30</v>
      </c>
      <c r="D8" s="52">
        <v>41410</v>
      </c>
      <c r="E8" s="53" t="s">
        <v>25</v>
      </c>
      <c r="F8" s="54" t="s">
        <v>31</v>
      </c>
      <c r="G8" s="54">
        <v>69</v>
      </c>
      <c r="H8" s="54">
        <v>3</v>
      </c>
      <c r="I8" s="63">
        <v>2012186</v>
      </c>
      <c r="J8" s="63">
        <v>1300</v>
      </c>
      <c r="K8" s="63">
        <v>3397563</v>
      </c>
      <c r="L8" s="63">
        <v>1881</v>
      </c>
      <c r="M8" s="63">
        <v>5770150</v>
      </c>
      <c r="N8" s="63">
        <v>3546</v>
      </c>
      <c r="O8" s="63">
        <v>4410944</v>
      </c>
      <c r="P8" s="63">
        <v>2705</v>
      </c>
      <c r="Q8" s="57">
        <f t="shared" si="0"/>
        <v>15590843</v>
      </c>
      <c r="R8" s="57">
        <f t="shared" si="0"/>
        <v>9432</v>
      </c>
      <c r="S8" s="58">
        <f t="shared" si="1"/>
        <v>136.69565217391303</v>
      </c>
      <c r="T8" s="58">
        <f t="shared" si="2"/>
        <v>1652.9731764206956</v>
      </c>
      <c r="U8" s="59">
        <v>23914114</v>
      </c>
      <c r="V8" s="60">
        <f t="shared" si="3"/>
        <v>-0.3480484788188264</v>
      </c>
      <c r="W8" s="45">
        <v>119409433</v>
      </c>
      <c r="X8" s="45">
        <v>73676</v>
      </c>
      <c r="Y8" s="62">
        <f t="shared" si="4"/>
        <v>1620.7371871437103</v>
      </c>
    </row>
    <row r="9" spans="1:25" ht="30" customHeight="1">
      <c r="A9" s="37">
        <v>6</v>
      </c>
      <c r="B9" s="38"/>
      <c r="C9" s="53" t="s">
        <v>32</v>
      </c>
      <c r="D9" s="52">
        <v>41389</v>
      </c>
      <c r="E9" s="53" t="s">
        <v>33</v>
      </c>
      <c r="F9" s="54" t="s">
        <v>34</v>
      </c>
      <c r="G9" s="54" t="s">
        <v>23</v>
      </c>
      <c r="H9" s="54">
        <v>6</v>
      </c>
      <c r="I9" s="63">
        <v>1279985</v>
      </c>
      <c r="J9" s="63">
        <v>1034</v>
      </c>
      <c r="K9" s="63">
        <v>1795675</v>
      </c>
      <c r="L9" s="63">
        <v>1333</v>
      </c>
      <c r="M9" s="63">
        <v>4174730</v>
      </c>
      <c r="N9" s="63">
        <v>2807</v>
      </c>
      <c r="O9" s="63">
        <v>2618494</v>
      </c>
      <c r="P9" s="63">
        <v>1775</v>
      </c>
      <c r="Q9" s="57">
        <f t="shared" si="0"/>
        <v>9868884</v>
      </c>
      <c r="R9" s="57">
        <f t="shared" si="0"/>
        <v>6949</v>
      </c>
      <c r="S9" s="58" t="e">
        <f t="shared" si="1"/>
        <v>#VALUE!</v>
      </c>
      <c r="T9" s="58">
        <f t="shared" si="2"/>
        <v>1420.1876528996977</v>
      </c>
      <c r="U9" s="59">
        <v>16946775</v>
      </c>
      <c r="V9" s="60">
        <f t="shared" si="3"/>
        <v>-0.41765415543665385</v>
      </c>
      <c r="W9" s="45">
        <v>426190361</v>
      </c>
      <c r="X9" s="45">
        <v>289789</v>
      </c>
      <c r="Y9" s="62">
        <f t="shared" si="4"/>
        <v>1470.6919896890497</v>
      </c>
    </row>
    <row r="10" spans="1:25" ht="30" customHeight="1">
      <c r="A10" s="37">
        <v>7</v>
      </c>
      <c r="B10" s="38"/>
      <c r="C10" s="51" t="s">
        <v>35</v>
      </c>
      <c r="D10" s="52">
        <v>41417</v>
      </c>
      <c r="E10" s="53" t="s">
        <v>36</v>
      </c>
      <c r="F10" s="54">
        <v>26</v>
      </c>
      <c r="G10" s="54" t="s">
        <v>23</v>
      </c>
      <c r="H10" s="54">
        <v>2</v>
      </c>
      <c r="I10" s="67">
        <v>814250</v>
      </c>
      <c r="J10" s="67">
        <v>637</v>
      </c>
      <c r="K10" s="63">
        <v>1245875</v>
      </c>
      <c r="L10" s="63">
        <v>947</v>
      </c>
      <c r="M10" s="63">
        <v>2079180</v>
      </c>
      <c r="N10" s="63">
        <v>1552</v>
      </c>
      <c r="O10" s="63">
        <v>1254940</v>
      </c>
      <c r="P10" s="63">
        <v>949</v>
      </c>
      <c r="Q10" s="57">
        <f t="shared" si="0"/>
        <v>5394245</v>
      </c>
      <c r="R10" s="57">
        <f t="shared" si="0"/>
        <v>4085</v>
      </c>
      <c r="S10" s="58" t="e">
        <f t="shared" si="1"/>
        <v>#VALUE!</v>
      </c>
      <c r="T10" s="58">
        <f t="shared" si="2"/>
        <v>1320.500611995104</v>
      </c>
      <c r="U10" s="59">
        <v>6438490</v>
      </c>
      <c r="V10" s="60">
        <f t="shared" si="3"/>
        <v>-0.1621878732435711</v>
      </c>
      <c r="W10" s="59">
        <v>14762785</v>
      </c>
      <c r="X10" s="59">
        <v>11737</v>
      </c>
      <c r="Y10" s="62">
        <f t="shared" si="4"/>
        <v>1257.7988412711936</v>
      </c>
    </row>
    <row r="11" spans="1:25" ht="30" customHeight="1">
      <c r="A11" s="37">
        <v>8</v>
      </c>
      <c r="B11" s="38"/>
      <c r="C11" s="51" t="s">
        <v>37</v>
      </c>
      <c r="D11" s="52">
        <v>41396</v>
      </c>
      <c r="E11" s="53" t="s">
        <v>38</v>
      </c>
      <c r="F11" s="54">
        <v>30</v>
      </c>
      <c r="G11" s="54" t="s">
        <v>23</v>
      </c>
      <c r="H11" s="54">
        <v>5</v>
      </c>
      <c r="I11" s="68">
        <v>568915</v>
      </c>
      <c r="J11" s="68">
        <v>406</v>
      </c>
      <c r="K11" s="68">
        <v>1028220</v>
      </c>
      <c r="L11" s="68">
        <v>729</v>
      </c>
      <c r="M11" s="68">
        <v>2106850</v>
      </c>
      <c r="N11" s="68">
        <v>1490</v>
      </c>
      <c r="O11" s="68">
        <v>1355980</v>
      </c>
      <c r="P11" s="68">
        <v>968</v>
      </c>
      <c r="Q11" s="57">
        <f t="shared" si="0"/>
        <v>5059965</v>
      </c>
      <c r="R11" s="57">
        <f t="shared" si="0"/>
        <v>3593</v>
      </c>
      <c r="S11" s="58" t="e">
        <f t="shared" si="1"/>
        <v>#VALUE!</v>
      </c>
      <c r="T11" s="58">
        <f t="shared" si="2"/>
        <v>1408.2841636515448</v>
      </c>
      <c r="U11" s="59">
        <v>7033310</v>
      </c>
      <c r="V11" s="60">
        <f t="shared" si="3"/>
        <v>-0.28057130995221313</v>
      </c>
      <c r="W11" s="69">
        <v>73001332</v>
      </c>
      <c r="X11" s="69">
        <v>54908</v>
      </c>
      <c r="Y11" s="62">
        <f t="shared" si="4"/>
        <v>1329.5208712755882</v>
      </c>
    </row>
    <row r="12" spans="1:25" ht="30" customHeight="1">
      <c r="A12" s="37">
        <v>9</v>
      </c>
      <c r="B12" s="38"/>
      <c r="C12" s="51" t="s">
        <v>39</v>
      </c>
      <c r="D12" s="52">
        <v>41403</v>
      </c>
      <c r="E12" s="53" t="s">
        <v>40</v>
      </c>
      <c r="F12" s="54">
        <v>27</v>
      </c>
      <c r="G12" s="54" t="s">
        <v>23</v>
      </c>
      <c r="H12" s="54">
        <v>4</v>
      </c>
      <c r="I12" s="70"/>
      <c r="J12" s="70"/>
      <c r="K12" s="70"/>
      <c r="L12" s="70"/>
      <c r="M12" s="70"/>
      <c r="N12" s="70"/>
      <c r="O12" s="70"/>
      <c r="P12" s="70"/>
      <c r="Q12" s="57">
        <v>4183945</v>
      </c>
      <c r="R12" s="57">
        <v>3028</v>
      </c>
      <c r="S12" s="58" t="e">
        <f t="shared" si="1"/>
        <v>#VALUE!</v>
      </c>
      <c r="T12" s="58">
        <f t="shared" si="2"/>
        <v>1381.7519815059445</v>
      </c>
      <c r="U12" s="59">
        <v>7044091</v>
      </c>
      <c r="V12" s="60">
        <f t="shared" si="3"/>
        <v>-0.40603478859089126</v>
      </c>
      <c r="W12" s="57">
        <v>35814087</v>
      </c>
      <c r="X12" s="57">
        <v>26030</v>
      </c>
      <c r="Y12" s="62">
        <f t="shared" si="4"/>
        <v>1375.8773338455628</v>
      </c>
    </row>
    <row r="13" spans="1:25" ht="30" customHeight="1">
      <c r="A13" s="37">
        <v>10</v>
      </c>
      <c r="B13" s="38"/>
      <c r="C13" s="71" t="s">
        <v>41</v>
      </c>
      <c r="D13" s="52">
        <v>41403</v>
      </c>
      <c r="E13" s="72" t="s">
        <v>42</v>
      </c>
      <c r="F13" s="73">
        <v>22</v>
      </c>
      <c r="G13" s="73" t="s">
        <v>23</v>
      </c>
      <c r="H13" s="73">
        <v>4</v>
      </c>
      <c r="I13" s="63">
        <v>273840</v>
      </c>
      <c r="J13" s="63">
        <v>185</v>
      </c>
      <c r="K13" s="63">
        <v>695865</v>
      </c>
      <c r="L13" s="63">
        <v>484</v>
      </c>
      <c r="M13" s="63">
        <v>1362340</v>
      </c>
      <c r="N13" s="63">
        <v>918</v>
      </c>
      <c r="O13" s="63">
        <v>790650</v>
      </c>
      <c r="P13" s="63">
        <v>534</v>
      </c>
      <c r="Q13" s="57">
        <f>+I13+K13+M13+O13</f>
        <v>3122695</v>
      </c>
      <c r="R13" s="57">
        <f>+J13+L13+N13+P13</f>
        <v>2121</v>
      </c>
      <c r="S13" s="58" t="e">
        <f t="shared" si="1"/>
        <v>#VALUE!</v>
      </c>
      <c r="T13" s="58">
        <f t="shared" si="2"/>
        <v>1472.2748703441773</v>
      </c>
      <c r="U13" s="59">
        <v>5005985</v>
      </c>
      <c r="V13" s="60">
        <f t="shared" si="3"/>
        <v>-0.3762076794077489</v>
      </c>
      <c r="W13" s="45">
        <v>37657867</v>
      </c>
      <c r="X13" s="45">
        <v>26825</v>
      </c>
      <c r="Y13" s="62">
        <f t="shared" si="4"/>
        <v>1403.8347437092264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46"/>
      <c r="J14" s="46"/>
      <c r="K14" s="46"/>
      <c r="L14" s="46"/>
      <c r="M14" s="46"/>
      <c r="N14" s="46"/>
      <c r="O14" s="46"/>
      <c r="P14" s="46"/>
      <c r="Q14" s="47"/>
      <c r="R14" s="48"/>
      <c r="S14" s="49"/>
      <c r="T14" s="46"/>
      <c r="U14" s="46"/>
      <c r="V14" s="46"/>
      <c r="W14" s="46"/>
      <c r="X14" s="46"/>
      <c r="Y14" s="46"/>
    </row>
    <row r="15" spans="1:25" ht="17.25" thickBot="1">
      <c r="A15" s="22"/>
      <c r="B15" s="81" t="s">
        <v>17</v>
      </c>
      <c r="C15" s="82"/>
      <c r="D15" s="82"/>
      <c r="E15" s="83"/>
      <c r="F15" s="23"/>
      <c r="G15" s="23">
        <f>SUM(G4:G14)</f>
        <v>109</v>
      </c>
      <c r="H15" s="24"/>
      <c r="I15" s="25"/>
      <c r="J15" s="26"/>
      <c r="K15" s="25"/>
      <c r="L15" s="26"/>
      <c r="M15" s="25"/>
      <c r="N15" s="26"/>
      <c r="O15" s="25"/>
      <c r="P15" s="26"/>
      <c r="Q15" s="50">
        <f>SUM(Q4:Q14)</f>
        <v>280885097</v>
      </c>
      <c r="R15" s="74">
        <f>SUM(R4:R14)</f>
        <v>209022</v>
      </c>
      <c r="S15" s="75">
        <f>R15/G15</f>
        <v>1917.633027522936</v>
      </c>
      <c r="T15" s="76">
        <f>Q15/R15</f>
        <v>1343.806379232808</v>
      </c>
      <c r="U15" s="50">
        <v>239067057</v>
      </c>
      <c r="V15" s="36">
        <f>IF(U15&lt;&gt;0,-(U15-Q15)/U15,"")</f>
        <v>0.17492180028802545</v>
      </c>
      <c r="W15" s="27"/>
      <c r="X15" s="28"/>
      <c r="Y15" s="29"/>
    </row>
    <row r="16" spans="1:25" ht="18">
      <c r="A16" s="30"/>
      <c r="B16" s="31"/>
      <c r="C16" s="32"/>
      <c r="D16" s="32"/>
      <c r="E16" s="33"/>
      <c r="F16" s="34"/>
      <c r="G16" s="34"/>
      <c r="H16" s="32"/>
      <c r="I16" s="32"/>
      <c r="J16" s="32"/>
      <c r="K16" s="32"/>
      <c r="L16" s="32"/>
      <c r="M16" s="32"/>
      <c r="N16" s="32"/>
      <c r="O16" s="32"/>
      <c r="P16" s="32"/>
      <c r="Q16" s="35"/>
      <c r="R16" s="32"/>
      <c r="S16" s="32"/>
      <c r="T16" s="32"/>
      <c r="U16" s="77" t="s">
        <v>19</v>
      </c>
      <c r="V16" s="77"/>
      <c r="W16" s="77"/>
      <c r="X16" s="77"/>
      <c r="Y16" s="77"/>
    </row>
    <row r="17" spans="1:25" ht="18">
      <c r="A17" s="30"/>
      <c r="B17" s="31"/>
      <c r="C17" s="32"/>
      <c r="D17" s="32"/>
      <c r="E17" s="33"/>
      <c r="F17" s="34"/>
      <c r="G17" s="34"/>
      <c r="H17" s="32"/>
      <c r="I17" s="32"/>
      <c r="J17" s="32"/>
      <c r="K17" s="32"/>
      <c r="L17" s="32"/>
      <c r="M17" s="32"/>
      <c r="N17" s="32"/>
      <c r="O17" s="32"/>
      <c r="P17" s="32"/>
      <c r="Q17" s="35"/>
      <c r="R17" s="32"/>
      <c r="S17" s="32"/>
      <c r="T17" s="32"/>
      <c r="U17" s="78"/>
      <c r="V17" s="78"/>
      <c r="W17" s="78"/>
      <c r="X17" s="78"/>
      <c r="Y17" s="78"/>
    </row>
    <row r="18" spans="1:25" ht="18">
      <c r="A18" s="30"/>
      <c r="B18" s="31"/>
      <c r="C18" s="32"/>
      <c r="D18" s="32"/>
      <c r="E18" s="33"/>
      <c r="F18" s="34"/>
      <c r="G18" s="34"/>
      <c r="H18" s="32"/>
      <c r="I18" s="32"/>
      <c r="J18" s="32"/>
      <c r="K18" s="32"/>
      <c r="L18" s="32"/>
      <c r="M18" s="32"/>
      <c r="N18" s="32"/>
      <c r="O18" s="32"/>
      <c r="P18" s="32"/>
      <c r="Q18" s="35"/>
      <c r="R18" s="32"/>
      <c r="S18" s="32"/>
      <c r="T18" s="32"/>
      <c r="U18" s="78"/>
      <c r="V18" s="78"/>
      <c r="W18" s="78"/>
      <c r="X18" s="78"/>
      <c r="Y18" s="78"/>
    </row>
  </sheetData>
  <sheetProtection/>
  <mergeCells count="15"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2013-06-04T11:26:17Z</dcterms:modified>
  <cp:category/>
  <cp:version/>
  <cp:contentType/>
  <cp:contentStatus/>
</cp:coreProperties>
</file>