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7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<sst xmlns="http://schemas.openxmlformats.org/spreadsheetml/2006/main" count="69" uniqueCount="41">
  <si>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</si>
  <si>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</si>
  <si>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</si>
  <si>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</si>
  <si>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</si>
  <si>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</si>
  <si>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</si>
  <si>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</si>
  <si>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</si>
  <si>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</si>
  <si>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</si>
  <si>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</si>
  <si>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</si>
  <si>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</si>
  <si>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</si>
  <si>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</si>
  <si>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</si>
  <si>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</si>
  <si>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</si>
  <si>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</si>
  <si>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</si>
  <si>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Rush</t>
  </si>
  <si>
    <t>Pro Video</t>
  </si>
  <si>
    <t>n/a</t>
  </si>
  <si>
    <t>We're The Millers</t>
  </si>
  <si>
    <t>InterCom</t>
  </si>
  <si>
    <t>38+2</t>
  </si>
  <si>
    <t>2 Guns</t>
  </si>
  <si>
    <t>Riddick</t>
  </si>
  <si>
    <t>Planes</t>
  </si>
  <si>
    <t>Forum Hungary</t>
  </si>
  <si>
    <t>33+46+1</t>
  </si>
  <si>
    <t>The Smurfs 2</t>
  </si>
  <si>
    <t>20+46+2</t>
  </si>
  <si>
    <t>White House Down</t>
  </si>
  <si>
    <t>36+2+1</t>
  </si>
  <si>
    <t>Elysium</t>
  </si>
  <si>
    <t>39+3+1</t>
  </si>
  <si>
    <t>Blue Jasmine</t>
  </si>
  <si>
    <t>Big Bang Media</t>
  </si>
  <si>
    <t>The Mortal Instruments: City of Bones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</si>
</sst>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190" fontId="14" fillId="34" borderId="26" xfId="40" applyNumberFormat="1" applyFont="1" applyFill="1" applyBorder="1" applyAlignment="1">
      <alignment/>
    </xf>
    <xf numFmtId="190" fontId="15" fillId="34" borderId="26" xfId="40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3" fontId="14" fillId="34" borderId="25" xfId="65" applyNumberFormat="1" applyFont="1" applyFill="1" applyBorder="1" applyAlignment="1" applyProtection="1">
      <alignment horizontal="right"/>
      <protection/>
    </xf>
    <xf numFmtId="183" fontId="14" fillId="34" borderId="31" xfId="65" applyNumberFormat="1" applyFont="1" applyFill="1" applyBorder="1" applyAlignment="1" applyProtection="1">
      <alignment horizontal="right"/>
      <protection/>
    </xf>
    <xf numFmtId="3" fontId="15" fillId="35" borderId="26" xfId="0" applyNumberFormat="1" applyFont="1" applyFill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W4" sqref="W4:X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2" t="s">
        <v>0</v>
      </c>
      <c r="D2" s="64" t="s">
        <v>1</v>
      </c>
      <c r="E2" s="64" t="s">
        <v>2</v>
      </c>
      <c r="F2" s="67" t="s">
        <v>3</v>
      </c>
      <c r="G2" s="67" t="s">
        <v>4</v>
      </c>
      <c r="H2" s="67" t="s">
        <v>5</v>
      </c>
      <c r="I2" s="55" t="s">
        <v>18</v>
      </c>
      <c r="J2" s="55"/>
      <c r="K2" s="55" t="s">
        <v>6</v>
      </c>
      <c r="L2" s="55"/>
      <c r="M2" s="55" t="s">
        <v>7</v>
      </c>
      <c r="N2" s="55"/>
      <c r="O2" s="55" t="s">
        <v>8</v>
      </c>
      <c r="P2" s="55"/>
      <c r="Q2" s="55" t="s">
        <v>9</v>
      </c>
      <c r="R2" s="55"/>
      <c r="S2" s="55"/>
      <c r="T2" s="55"/>
      <c r="U2" s="55" t="s">
        <v>10</v>
      </c>
      <c r="V2" s="55"/>
      <c r="W2" s="55" t="s">
        <v>11</v>
      </c>
      <c r="X2" s="55"/>
      <c r="Y2" s="58"/>
    </row>
    <row r="3" spans="1:25" ht="30" customHeight="1">
      <c r="A3" s="13"/>
      <c r="B3" s="14"/>
      <c r="C3" s="63"/>
      <c r="D3" s="65"/>
      <c r="E3" s="66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41529</v>
      </c>
      <c r="E4" s="71" t="s">
        <v>22</v>
      </c>
      <c r="F4" s="72">
        <v>32</v>
      </c>
      <c r="G4" s="72" t="s">
        <v>23</v>
      </c>
      <c r="H4" s="72">
        <v>1</v>
      </c>
      <c r="I4" s="73">
        <v>5146300</v>
      </c>
      <c r="J4" s="73">
        <v>3964</v>
      </c>
      <c r="K4" s="73">
        <v>6491684</v>
      </c>
      <c r="L4" s="73">
        <v>4978</v>
      </c>
      <c r="M4" s="73">
        <v>10955038</v>
      </c>
      <c r="N4" s="73">
        <v>8129</v>
      </c>
      <c r="O4" s="73">
        <v>7616391</v>
      </c>
      <c r="P4" s="73">
        <v>5639</v>
      </c>
      <c r="Q4" s="74">
        <f>+I4+K4+M4+O4</f>
        <v>30209413</v>
      </c>
      <c r="R4" s="74">
        <f>+J4+L4+N4+P4</f>
        <v>22710</v>
      </c>
      <c r="S4" s="75" t="e">
        <f>IF(Q4&lt;&gt;0,R4/G4,"")</f>
        <v>#VALUE!</v>
      </c>
      <c r="T4" s="83">
        <f>IF(Q4&lt;&gt;0,Q4/R4,"")</f>
        <v>1330.2251431087627</v>
      </c>
      <c r="U4" s="85">
        <v>0</v>
      </c>
      <c r="V4" s="84">
        <f>IF(U4&lt;&gt;0,-(U4-Q4)/U4,"")</f>
      </c>
      <c r="W4" s="48">
        <v>30209413</v>
      </c>
      <c r="X4" s="48">
        <v>22710</v>
      </c>
      <c r="Y4" s="75">
        <f>W4/X4</f>
        <v>1330.2251431087627</v>
      </c>
    </row>
    <row r="5" spans="1:25" ht="30" customHeight="1">
      <c r="A5" s="40">
        <v>2</v>
      </c>
      <c r="B5" s="41"/>
      <c r="C5" s="69" t="s">
        <v>24</v>
      </c>
      <c r="D5" s="70">
        <v>41508</v>
      </c>
      <c r="E5" s="71" t="s">
        <v>25</v>
      </c>
      <c r="F5" s="72" t="s">
        <v>26</v>
      </c>
      <c r="G5" s="72" t="s">
        <v>23</v>
      </c>
      <c r="H5" s="72">
        <v>4</v>
      </c>
      <c r="I5" s="76">
        <v>2931151</v>
      </c>
      <c r="J5" s="76">
        <v>2237</v>
      </c>
      <c r="K5" s="76">
        <v>6069798</v>
      </c>
      <c r="L5" s="76">
        <v>4639</v>
      </c>
      <c r="M5" s="76">
        <v>12761556</v>
      </c>
      <c r="N5" s="76">
        <v>9489</v>
      </c>
      <c r="O5" s="76">
        <v>6783513</v>
      </c>
      <c r="P5" s="76">
        <v>4994</v>
      </c>
      <c r="Q5" s="74">
        <f aca="true" t="shared" si="0" ref="Q5:R13">+I5+K5+M5+O5</f>
        <v>28546018</v>
      </c>
      <c r="R5" s="74">
        <f t="shared" si="0"/>
        <v>21359</v>
      </c>
      <c r="S5" s="75" t="e">
        <f aca="true" t="shared" si="1" ref="S5:S13">IF(Q5&lt;&gt;0,R5/G5,"")</f>
        <v>#VALUE!</v>
      </c>
      <c r="T5" s="83">
        <f aca="true" t="shared" si="2" ref="T5:T13">IF(Q5&lt;&gt;0,Q5/R5,"")</f>
        <v>1336.4866332693477</v>
      </c>
      <c r="U5" s="85">
        <v>29394063</v>
      </c>
      <c r="V5" s="84">
        <f aca="true" t="shared" si="3" ref="V5:V13">IF(U5&lt;&gt;0,-(U5-Q5)/U5,"")</f>
        <v>-0.028850894141446183</v>
      </c>
      <c r="W5" s="77">
        <v>224920431</v>
      </c>
      <c r="X5" s="77">
        <v>173818</v>
      </c>
      <c r="Y5" s="75">
        <f aca="true" t="shared" si="4" ref="Y5:Y13">W5/X5</f>
        <v>1293.9996490582103</v>
      </c>
    </row>
    <row r="6" spans="1:25" ht="30" customHeight="1">
      <c r="A6" s="40">
        <v>3</v>
      </c>
      <c r="B6" s="41"/>
      <c r="C6" s="69" t="s">
        <v>27</v>
      </c>
      <c r="D6" s="70">
        <v>41529</v>
      </c>
      <c r="E6" s="71" t="s">
        <v>25</v>
      </c>
      <c r="F6" s="72" t="s">
        <v>26</v>
      </c>
      <c r="G6" s="72" t="s">
        <v>23</v>
      </c>
      <c r="H6" s="72">
        <v>1</v>
      </c>
      <c r="I6" s="73">
        <v>3079155</v>
      </c>
      <c r="J6" s="73">
        <v>2316</v>
      </c>
      <c r="K6" s="73">
        <v>4850797</v>
      </c>
      <c r="L6" s="73">
        <v>3644</v>
      </c>
      <c r="M6" s="73">
        <v>10132488</v>
      </c>
      <c r="N6" s="73">
        <v>7456</v>
      </c>
      <c r="O6" s="73">
        <v>5868658</v>
      </c>
      <c r="P6" s="73">
        <v>4335</v>
      </c>
      <c r="Q6" s="74">
        <f t="shared" si="0"/>
        <v>23931098</v>
      </c>
      <c r="R6" s="74">
        <f t="shared" si="0"/>
        <v>17751</v>
      </c>
      <c r="S6" s="75" t="e">
        <f t="shared" si="1"/>
        <v>#VALUE!</v>
      </c>
      <c r="T6" s="83">
        <f t="shared" si="2"/>
        <v>1348.1549208495296</v>
      </c>
      <c r="U6" s="85">
        <v>0</v>
      </c>
      <c r="V6" s="84">
        <f t="shared" si="3"/>
      </c>
      <c r="W6" s="48">
        <v>23931098</v>
      </c>
      <c r="X6" s="48">
        <v>17751</v>
      </c>
      <c r="Y6" s="75">
        <f t="shared" si="4"/>
        <v>1348.1549208495296</v>
      </c>
    </row>
    <row r="7" spans="1:25" ht="30" customHeight="1">
      <c r="A7" s="40">
        <v>4</v>
      </c>
      <c r="B7" s="41"/>
      <c r="C7" s="69" t="s">
        <v>28</v>
      </c>
      <c r="D7" s="70">
        <v>41522</v>
      </c>
      <c r="E7" s="71" t="s">
        <v>22</v>
      </c>
      <c r="F7" s="72">
        <v>30</v>
      </c>
      <c r="G7" s="72" t="s">
        <v>23</v>
      </c>
      <c r="H7" s="72">
        <v>2</v>
      </c>
      <c r="I7" s="78">
        <v>1904045</v>
      </c>
      <c r="J7" s="78">
        <v>1426</v>
      </c>
      <c r="K7" s="78">
        <v>2949504</v>
      </c>
      <c r="L7" s="78">
        <v>2228</v>
      </c>
      <c r="M7" s="78">
        <v>5820110</v>
      </c>
      <c r="N7" s="78">
        <v>4251</v>
      </c>
      <c r="O7" s="78">
        <v>3305010</v>
      </c>
      <c r="P7" s="78">
        <v>2400</v>
      </c>
      <c r="Q7" s="74">
        <f t="shared" si="0"/>
        <v>13978669</v>
      </c>
      <c r="R7" s="74">
        <f t="shared" si="0"/>
        <v>10305</v>
      </c>
      <c r="S7" s="75" t="e">
        <f t="shared" si="1"/>
        <v>#VALUE!</v>
      </c>
      <c r="T7" s="83">
        <f t="shared" si="2"/>
        <v>1356.4938379427463</v>
      </c>
      <c r="U7" s="85">
        <v>23061476</v>
      </c>
      <c r="V7" s="84">
        <f t="shared" si="3"/>
        <v>-0.3938519373174553</v>
      </c>
      <c r="W7" s="79">
        <v>44507395</v>
      </c>
      <c r="X7" s="79">
        <v>33301</v>
      </c>
      <c r="Y7" s="75">
        <f t="shared" si="4"/>
        <v>1336.5182727245428</v>
      </c>
    </row>
    <row r="8" spans="1:25" ht="30" customHeight="1">
      <c r="A8" s="40">
        <v>5</v>
      </c>
      <c r="B8" s="41"/>
      <c r="C8" s="69" t="s">
        <v>29</v>
      </c>
      <c r="D8" s="70">
        <v>41501</v>
      </c>
      <c r="E8" s="71" t="s">
        <v>30</v>
      </c>
      <c r="F8" s="72" t="s">
        <v>31</v>
      </c>
      <c r="G8" s="72" t="s">
        <v>23</v>
      </c>
      <c r="H8" s="72">
        <v>5</v>
      </c>
      <c r="I8" s="73">
        <v>234180</v>
      </c>
      <c r="J8" s="73">
        <v>186</v>
      </c>
      <c r="K8" s="73">
        <v>681990</v>
      </c>
      <c r="L8" s="73">
        <v>529</v>
      </c>
      <c r="M8" s="73">
        <v>5370907</v>
      </c>
      <c r="N8" s="73">
        <v>4000</v>
      </c>
      <c r="O8" s="73">
        <v>3311590</v>
      </c>
      <c r="P8" s="73">
        <v>2525</v>
      </c>
      <c r="Q8" s="74">
        <f t="shared" si="0"/>
        <v>9598667</v>
      </c>
      <c r="R8" s="74">
        <f t="shared" si="0"/>
        <v>7240</v>
      </c>
      <c r="S8" s="75" t="e">
        <f t="shared" si="1"/>
        <v>#VALUE!</v>
      </c>
      <c r="T8" s="83">
        <f t="shared" si="2"/>
        <v>1325.7827348066298</v>
      </c>
      <c r="U8" s="85">
        <v>8074325</v>
      </c>
      <c r="V8" s="84">
        <f t="shared" si="3"/>
        <v>0.1887887842017754</v>
      </c>
      <c r="W8" s="48">
        <v>124676071</v>
      </c>
      <c r="X8" s="48">
        <v>94037</v>
      </c>
      <c r="Y8" s="75">
        <f t="shared" si="4"/>
        <v>1325.8193158012273</v>
      </c>
    </row>
    <row r="9" spans="1:25" ht="30" customHeight="1">
      <c r="A9" s="40">
        <v>6</v>
      </c>
      <c r="B9" s="41"/>
      <c r="C9" s="69" t="s">
        <v>32</v>
      </c>
      <c r="D9" s="70">
        <v>41487</v>
      </c>
      <c r="E9" s="71" t="s">
        <v>25</v>
      </c>
      <c r="F9" s="72" t="s">
        <v>33</v>
      </c>
      <c r="G9" s="72" t="s">
        <v>23</v>
      </c>
      <c r="H9" s="72">
        <v>7</v>
      </c>
      <c r="I9" s="80">
        <v>233780</v>
      </c>
      <c r="J9" s="80">
        <v>168</v>
      </c>
      <c r="K9" s="80">
        <v>612465</v>
      </c>
      <c r="L9" s="80">
        <v>451</v>
      </c>
      <c r="M9" s="80">
        <v>5124250</v>
      </c>
      <c r="N9" s="80">
        <v>3744</v>
      </c>
      <c r="O9" s="80">
        <v>3222360</v>
      </c>
      <c r="P9" s="80">
        <v>2446</v>
      </c>
      <c r="Q9" s="74">
        <f t="shared" si="0"/>
        <v>9192855</v>
      </c>
      <c r="R9" s="74">
        <f t="shared" si="0"/>
        <v>6809</v>
      </c>
      <c r="S9" s="75" t="e">
        <f t="shared" si="1"/>
        <v>#VALUE!</v>
      </c>
      <c r="T9" s="83">
        <f t="shared" si="2"/>
        <v>1350.1035394331032</v>
      </c>
      <c r="U9" s="85">
        <v>7028210</v>
      </c>
      <c r="V9" s="84">
        <f t="shared" si="3"/>
        <v>0.30799378504626357</v>
      </c>
      <c r="W9" s="81">
        <v>248780482</v>
      </c>
      <c r="X9" s="81">
        <v>191394</v>
      </c>
      <c r="Y9" s="75">
        <f t="shared" si="4"/>
        <v>1299.8342790265108</v>
      </c>
    </row>
    <row r="10" spans="1:25" ht="30" customHeight="1">
      <c r="A10" s="40">
        <v>7</v>
      </c>
      <c r="B10" s="41"/>
      <c r="C10" s="69" t="s">
        <v>34</v>
      </c>
      <c r="D10" s="70">
        <v>41515</v>
      </c>
      <c r="E10" s="71" t="s">
        <v>25</v>
      </c>
      <c r="F10" s="72" t="s">
        <v>35</v>
      </c>
      <c r="G10" s="72" t="s">
        <v>23</v>
      </c>
      <c r="H10" s="72">
        <v>3</v>
      </c>
      <c r="I10" s="80">
        <v>693424</v>
      </c>
      <c r="J10" s="80">
        <v>506</v>
      </c>
      <c r="K10" s="80">
        <v>1489247</v>
      </c>
      <c r="L10" s="80">
        <v>1092</v>
      </c>
      <c r="M10" s="80">
        <v>3420155</v>
      </c>
      <c r="N10" s="80">
        <v>2458</v>
      </c>
      <c r="O10" s="80">
        <v>1737910</v>
      </c>
      <c r="P10" s="80">
        <v>1253</v>
      </c>
      <c r="Q10" s="74">
        <f t="shared" si="0"/>
        <v>7340736</v>
      </c>
      <c r="R10" s="74">
        <f t="shared" si="0"/>
        <v>5309</v>
      </c>
      <c r="S10" s="75" t="e">
        <f t="shared" si="1"/>
        <v>#VALUE!</v>
      </c>
      <c r="T10" s="83">
        <f t="shared" si="2"/>
        <v>1382.6965530231682</v>
      </c>
      <c r="U10" s="85">
        <v>10967099</v>
      </c>
      <c r="V10" s="84">
        <f t="shared" si="3"/>
        <v>-0.33065836279949695</v>
      </c>
      <c r="W10" s="81">
        <v>50904355</v>
      </c>
      <c r="X10" s="81">
        <v>37690</v>
      </c>
      <c r="Y10" s="75">
        <f t="shared" si="4"/>
        <v>1350.6063942690369</v>
      </c>
    </row>
    <row r="11" spans="1:25" ht="30" customHeight="1">
      <c r="A11" s="40">
        <v>8</v>
      </c>
      <c r="B11" s="41"/>
      <c r="C11" s="69" t="s">
        <v>36</v>
      </c>
      <c r="D11" s="70">
        <v>41501</v>
      </c>
      <c r="E11" s="71" t="s">
        <v>25</v>
      </c>
      <c r="F11" s="72" t="s">
        <v>37</v>
      </c>
      <c r="G11" s="72" t="s">
        <v>23</v>
      </c>
      <c r="H11" s="72">
        <v>5</v>
      </c>
      <c r="I11" s="80">
        <v>852570</v>
      </c>
      <c r="J11" s="80">
        <v>607</v>
      </c>
      <c r="K11" s="80">
        <v>1293907</v>
      </c>
      <c r="L11" s="80">
        <v>926</v>
      </c>
      <c r="M11" s="80">
        <v>2987204</v>
      </c>
      <c r="N11" s="80">
        <v>2096</v>
      </c>
      <c r="O11" s="80">
        <v>1728050</v>
      </c>
      <c r="P11" s="80">
        <v>1213</v>
      </c>
      <c r="Q11" s="74">
        <f t="shared" si="0"/>
        <v>6861731</v>
      </c>
      <c r="R11" s="74">
        <f t="shared" si="0"/>
        <v>4842</v>
      </c>
      <c r="S11" s="75" t="e">
        <f t="shared" si="1"/>
        <v>#VALUE!</v>
      </c>
      <c r="T11" s="83">
        <f t="shared" si="2"/>
        <v>1417.1274266831888</v>
      </c>
      <c r="U11" s="85">
        <v>8606845</v>
      </c>
      <c r="V11" s="84">
        <f t="shared" si="3"/>
        <v>-0.2027588506589813</v>
      </c>
      <c r="W11" s="81">
        <v>170257367</v>
      </c>
      <c r="X11" s="81">
        <v>126860</v>
      </c>
      <c r="Y11" s="75">
        <f t="shared" si="4"/>
        <v>1342.0886567870093</v>
      </c>
    </row>
    <row r="12" spans="1:25" ht="30" customHeight="1">
      <c r="A12" s="40">
        <v>9</v>
      </c>
      <c r="B12" s="41"/>
      <c r="C12" s="69" t="s">
        <v>38</v>
      </c>
      <c r="D12" s="70">
        <v>41515</v>
      </c>
      <c r="E12" s="71" t="s">
        <v>39</v>
      </c>
      <c r="F12" s="72">
        <v>25</v>
      </c>
      <c r="G12" s="72" t="s">
        <v>23</v>
      </c>
      <c r="H12" s="72">
        <v>3</v>
      </c>
      <c r="I12" s="73">
        <v>681440</v>
      </c>
      <c r="J12" s="73">
        <v>499</v>
      </c>
      <c r="K12" s="82">
        <v>1111625</v>
      </c>
      <c r="L12" s="82">
        <v>783</v>
      </c>
      <c r="M12" s="73">
        <v>2215610</v>
      </c>
      <c r="N12" s="73">
        <v>1540</v>
      </c>
      <c r="O12" s="73">
        <v>1353434</v>
      </c>
      <c r="P12" s="73">
        <v>960</v>
      </c>
      <c r="Q12" s="74">
        <f t="shared" si="0"/>
        <v>5362109</v>
      </c>
      <c r="R12" s="74">
        <f t="shared" si="0"/>
        <v>3782</v>
      </c>
      <c r="S12" s="75" t="e">
        <f t="shared" si="1"/>
        <v>#VALUE!</v>
      </c>
      <c r="T12" s="83">
        <f t="shared" si="2"/>
        <v>1417.7971972501323</v>
      </c>
      <c r="U12" s="85">
        <v>5230490</v>
      </c>
      <c r="V12" s="84">
        <f t="shared" si="3"/>
        <v>0.025163799185162386</v>
      </c>
      <c r="W12" s="48">
        <v>24994231</v>
      </c>
      <c r="X12" s="48">
        <v>18521</v>
      </c>
      <c r="Y12" s="75">
        <f t="shared" si="4"/>
        <v>1349.5076399762431</v>
      </c>
    </row>
    <row r="13" spans="1:25" ht="30" customHeight="1">
      <c r="A13" s="40">
        <v>10</v>
      </c>
      <c r="B13" s="41"/>
      <c r="C13" s="69" t="s">
        <v>40</v>
      </c>
      <c r="D13" s="70">
        <v>41515</v>
      </c>
      <c r="E13" s="71" t="s">
        <v>22</v>
      </c>
      <c r="F13" s="72">
        <v>30</v>
      </c>
      <c r="G13" s="72" t="s">
        <v>23</v>
      </c>
      <c r="H13" s="72">
        <v>3</v>
      </c>
      <c r="I13" s="78">
        <v>462815</v>
      </c>
      <c r="J13" s="78">
        <v>368</v>
      </c>
      <c r="K13" s="78">
        <v>901930</v>
      </c>
      <c r="L13" s="78">
        <v>719</v>
      </c>
      <c r="M13" s="78">
        <v>2000980</v>
      </c>
      <c r="N13" s="78">
        <v>1510</v>
      </c>
      <c r="O13" s="78">
        <v>1115930</v>
      </c>
      <c r="P13" s="78">
        <v>855</v>
      </c>
      <c r="Q13" s="74">
        <f t="shared" si="0"/>
        <v>4481655</v>
      </c>
      <c r="R13" s="74">
        <f t="shared" si="0"/>
        <v>3452</v>
      </c>
      <c r="S13" s="75" t="e">
        <f t="shared" si="1"/>
        <v>#VALUE!</v>
      </c>
      <c r="T13" s="83">
        <f t="shared" si="2"/>
        <v>1298.2778099652376</v>
      </c>
      <c r="U13" s="85">
        <v>5921347</v>
      </c>
      <c r="V13" s="84">
        <f t="shared" si="3"/>
        <v>-0.24313589458614737</v>
      </c>
      <c r="W13" s="79">
        <v>43697470</v>
      </c>
      <c r="X13" s="79">
        <v>34727</v>
      </c>
      <c r="Y13" s="75">
        <f t="shared" si="4"/>
        <v>1258.3139919947016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9" t="s">
        <v>17</v>
      </c>
      <c r="C15" s="60"/>
      <c r="D15" s="60"/>
      <c r="E15" s="61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139502951</v>
      </c>
      <c r="R15" s="27">
        <f>SUM(R4:R14)</f>
        <v>103559</v>
      </c>
      <c r="S15" s="28" t="e">
        <f>R15/G15</f>
        <v>#DIV/0!</v>
      </c>
      <c r="T15" s="49">
        <f>Q15/R15</f>
        <v>1347.086694541276</v>
      </c>
      <c r="U15" s="54">
        <v>111421264</v>
      </c>
      <c r="V15" s="38">
        <f>IF(U15&lt;&gt;0,-(U15-Q15)/U15,"")</f>
        <v>0.2520316678511204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6" t="s">
        <v>19</v>
      </c>
      <c r="V16" s="56"/>
      <c r="W16" s="56"/>
      <c r="X16" s="56"/>
      <c r="Y16" s="5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7"/>
      <c r="V17" s="57"/>
      <c r="W17" s="57"/>
      <c r="X17" s="57"/>
      <c r="Y17" s="5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7"/>
      <c r="V18" s="57"/>
      <c r="W18" s="57"/>
      <c r="X18" s="57"/>
      <c r="Y18" s="57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2013-09-16T11:21:18Z</cp:lastPrinted>
  <dcterms:created xsi:type="dcterms:W3CDTF">2006-04-04T07:29:08Z</dcterms:created>
  <dcterms:modified xsi:type="dcterms:W3CDTF">2013-09-16T12:03:52Z</dcterms:modified>
  <cp:category/>
  <cp:version/>
  <cp:contentType/>
  <cp:contentStatus/>
</cp:coreProperties>
</file>