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9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<sst xmlns="http://schemas.openxmlformats.org/spreadsheetml/2006/main" count="69" uniqueCount="40">
  <si>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</si>
  <si>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</si>
  <si>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</si>
  <si>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</si>
  <si>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</si>
  <si>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</si>
  <si>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</si>
  <si>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</si>
  <si>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</si>
  <si>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</si>
  <si>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</si>
  <si>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</si>
  <si>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</si>
  <si>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</si>
  <si>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</si>
  <si>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</si>
  <si>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</si>
  <si>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</si>
  <si>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</si>
  <si>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</si>
  <si>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</si>
  <si>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Runner Runner</t>
  </si>
  <si>
    <t>InterCom</t>
  </si>
  <si>
    <t>39+4</t>
  </si>
  <si>
    <t>n/a</t>
  </si>
  <si>
    <t>The Family</t>
  </si>
  <si>
    <t>Pro Video</t>
  </si>
  <si>
    <t>We're The Millers</t>
  </si>
  <si>
    <t>38+2</t>
  </si>
  <si>
    <t>Rush</t>
  </si>
  <si>
    <t>The Conjuring</t>
  </si>
  <si>
    <t>20+2</t>
  </si>
  <si>
    <t>Snowflake</t>
  </si>
  <si>
    <t>Diana</t>
  </si>
  <si>
    <t>2 Guns</t>
  </si>
  <si>
    <t>The Smurfs 2</t>
  </si>
  <si>
    <t>20+46+2</t>
  </si>
  <si>
    <t>Planes</t>
  </si>
  <si>
    <t>Forum Hungary</t>
  </si>
  <si>
    <t>33+46+1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</si>
</sst>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4401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0112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26-29 SEPTEMBER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P5" sqref="P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8.140625" style="0" customWidth="1"/>
    <col min="4" max="4" width="12.7109375" style="0" customWidth="1"/>
    <col min="5" max="5" width="12.00390625" style="0" customWidth="1"/>
    <col min="6" max="6" width="9.574218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41543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3626450</v>
      </c>
      <c r="J4" s="59">
        <v>2751</v>
      </c>
      <c r="K4" s="59">
        <v>4814512</v>
      </c>
      <c r="L4" s="59">
        <v>3603</v>
      </c>
      <c r="M4" s="59">
        <v>7660414</v>
      </c>
      <c r="N4" s="59">
        <v>5660</v>
      </c>
      <c r="O4" s="59">
        <v>5609680</v>
      </c>
      <c r="P4" s="59">
        <v>4151</v>
      </c>
      <c r="Q4" s="60">
        <f aca="true" t="shared" si="0" ref="Q4:R7">+I4+K4+M4+O4</f>
        <v>21711056</v>
      </c>
      <c r="R4" s="60">
        <f t="shared" si="0"/>
        <v>16165</v>
      </c>
      <c r="S4" s="61" t="e">
        <f>IF(Q4&lt;&gt;0,R4/G4,"")</f>
        <v>#VALUE!</v>
      </c>
      <c r="T4" s="61">
        <f>IF(Q4&lt;&gt;0,Q4/R4,"")</f>
        <v>1343.0903804515929</v>
      </c>
      <c r="U4" s="62">
        <v>0</v>
      </c>
      <c r="V4" s="63">
        <f>IF(U4&lt;&gt;0,-(U4-Q4)/U4,"")</f>
      </c>
      <c r="W4" s="64">
        <v>21711056</v>
      </c>
      <c r="X4" s="64">
        <v>16165</v>
      </c>
      <c r="Y4" s="61">
        <f>W4/X4</f>
        <v>1343.0903804515929</v>
      </c>
    </row>
    <row r="5" spans="1:25" ht="30" customHeight="1">
      <c r="A5" s="40">
        <v>2</v>
      </c>
      <c r="B5" s="41"/>
      <c r="C5" s="55" t="s">
        <v>25</v>
      </c>
      <c r="D5" s="56">
        <v>41543</v>
      </c>
      <c r="E5" s="57" t="s">
        <v>26</v>
      </c>
      <c r="F5" s="58">
        <v>32</v>
      </c>
      <c r="G5" s="58" t="s">
        <v>24</v>
      </c>
      <c r="H5" s="58">
        <v>1</v>
      </c>
      <c r="I5" s="65">
        <v>2469400</v>
      </c>
      <c r="J5" s="65">
        <v>1841</v>
      </c>
      <c r="K5" s="65">
        <v>4500493</v>
      </c>
      <c r="L5" s="65">
        <v>3307</v>
      </c>
      <c r="M5" s="65">
        <v>7986056</v>
      </c>
      <c r="N5" s="65">
        <v>5868</v>
      </c>
      <c r="O5" s="65">
        <v>5442392</v>
      </c>
      <c r="P5" s="65">
        <v>3958</v>
      </c>
      <c r="Q5" s="60">
        <f t="shared" si="0"/>
        <v>20398341</v>
      </c>
      <c r="R5" s="60">
        <f t="shared" si="0"/>
        <v>14974</v>
      </c>
      <c r="S5" s="61" t="e">
        <f>IF(Q5&lt;&gt;0,R5/G5,"")</f>
        <v>#VALUE!</v>
      </c>
      <c r="T5" s="61">
        <f>IF(Q5&lt;&gt;0,Q5/R5,"")</f>
        <v>1362.2506344330172</v>
      </c>
      <c r="U5" s="62">
        <v>0</v>
      </c>
      <c r="V5" s="63">
        <f>IF(U5&lt;&gt;0,-(U5-Q5)/U5,"")</f>
      </c>
      <c r="W5" s="66">
        <v>20398341</v>
      </c>
      <c r="X5" s="66">
        <v>14974</v>
      </c>
      <c r="Y5" s="61">
        <f>W5/X5</f>
        <v>1362.2506344330172</v>
      </c>
    </row>
    <row r="6" spans="1:25" ht="30" customHeight="1">
      <c r="A6" s="40">
        <v>3</v>
      </c>
      <c r="B6" s="41"/>
      <c r="C6" s="55" t="s">
        <v>27</v>
      </c>
      <c r="D6" s="56">
        <v>41508</v>
      </c>
      <c r="E6" s="57" t="s">
        <v>22</v>
      </c>
      <c r="F6" s="58" t="s">
        <v>28</v>
      </c>
      <c r="G6" s="58" t="s">
        <v>24</v>
      </c>
      <c r="H6" s="58">
        <v>6</v>
      </c>
      <c r="I6" s="67">
        <v>1430310</v>
      </c>
      <c r="J6" s="67">
        <v>1088</v>
      </c>
      <c r="K6" s="67">
        <v>3200222</v>
      </c>
      <c r="L6" s="67">
        <v>2409</v>
      </c>
      <c r="M6" s="67">
        <v>6320940</v>
      </c>
      <c r="N6" s="67">
        <v>4696</v>
      </c>
      <c r="O6" s="67">
        <v>3808514</v>
      </c>
      <c r="P6" s="67">
        <v>2839</v>
      </c>
      <c r="Q6" s="60">
        <f t="shared" si="0"/>
        <v>14759986</v>
      </c>
      <c r="R6" s="60">
        <f t="shared" si="0"/>
        <v>11032</v>
      </c>
      <c r="S6" s="61" t="e">
        <f>IF(Q6&lt;&gt;0,R6/G6,"")</f>
        <v>#VALUE!</v>
      </c>
      <c r="T6" s="61">
        <f>IF(Q6&lt;&gt;0,Q6/R6,"")</f>
        <v>1337.9247643219724</v>
      </c>
      <c r="U6" s="62">
        <v>20694814</v>
      </c>
      <c r="V6" s="63">
        <f>IF(U6&lt;&gt;0,-(U6-Q6)/U6,"")</f>
        <v>-0.2867785136894683</v>
      </c>
      <c r="W6" s="68">
        <v>272644071</v>
      </c>
      <c r="X6" s="68">
        <v>210995</v>
      </c>
      <c r="Y6" s="61">
        <f>W6/X6</f>
        <v>1292.1826157017938</v>
      </c>
    </row>
    <row r="7" spans="1:25" ht="30" customHeight="1">
      <c r="A7" s="40">
        <v>4</v>
      </c>
      <c r="B7" s="41"/>
      <c r="C7" s="55" t="s">
        <v>29</v>
      </c>
      <c r="D7" s="56">
        <v>41529</v>
      </c>
      <c r="E7" s="57" t="s">
        <v>26</v>
      </c>
      <c r="F7" s="58">
        <v>32</v>
      </c>
      <c r="G7" s="58" t="s">
        <v>24</v>
      </c>
      <c r="H7" s="58">
        <v>3</v>
      </c>
      <c r="I7" s="65">
        <v>1596479</v>
      </c>
      <c r="J7" s="65">
        <v>1209</v>
      </c>
      <c r="K7" s="65">
        <v>2750752</v>
      </c>
      <c r="L7" s="65">
        <v>2022</v>
      </c>
      <c r="M7" s="65">
        <v>4716434</v>
      </c>
      <c r="N7" s="65">
        <v>3432</v>
      </c>
      <c r="O7" s="65">
        <v>3275060</v>
      </c>
      <c r="P7" s="65">
        <v>2331</v>
      </c>
      <c r="Q7" s="60">
        <f t="shared" si="0"/>
        <v>12338725</v>
      </c>
      <c r="R7" s="60">
        <f t="shared" si="0"/>
        <v>8994</v>
      </c>
      <c r="S7" s="61" t="e">
        <f>IF(Q7&lt;&gt;0,R7/G7,"")</f>
        <v>#VALUE!</v>
      </c>
      <c r="T7" s="61">
        <f>IF(Q7&lt;&gt;0,Q7/R7,"")</f>
        <v>1371.8840338003113</v>
      </c>
      <c r="U7" s="62">
        <v>17553467</v>
      </c>
      <c r="V7" s="63">
        <f>IF(U7&lt;&gt;0,-(U7-Q7)/U7,"")</f>
        <v>-0.29707760865702487</v>
      </c>
      <c r="W7" s="66">
        <v>75839559</v>
      </c>
      <c r="X7" s="66">
        <v>57764</v>
      </c>
      <c r="Y7" s="61">
        <f>W7/X7</f>
        <v>1312.920833044803</v>
      </c>
    </row>
    <row r="8" spans="1:25" ht="30" customHeight="1">
      <c r="A8" s="40">
        <v>5</v>
      </c>
      <c r="B8" s="41"/>
      <c r="C8" s="55" t="s">
        <v>30</v>
      </c>
      <c r="D8" s="56">
        <v>41536</v>
      </c>
      <c r="E8" s="57" t="s">
        <v>22</v>
      </c>
      <c r="F8" s="58" t="s">
        <v>31</v>
      </c>
      <c r="G8" s="58" t="s">
        <v>24</v>
      </c>
      <c r="H8" s="58">
        <v>2</v>
      </c>
      <c r="I8" s="67">
        <v>1365380</v>
      </c>
      <c r="J8" s="67">
        <v>1046</v>
      </c>
      <c r="K8" s="67">
        <v>2863285</v>
      </c>
      <c r="L8" s="67">
        <v>2225</v>
      </c>
      <c r="M8" s="67">
        <v>4296660</v>
      </c>
      <c r="N8" s="67">
        <v>3313</v>
      </c>
      <c r="O8" s="67">
        <v>2605590</v>
      </c>
      <c r="P8" s="67">
        <v>1927</v>
      </c>
      <c r="Q8" s="60">
        <f aca="true" t="shared" si="1" ref="Q8:R13">+I8+K8+M8+O8</f>
        <v>11130915</v>
      </c>
      <c r="R8" s="60">
        <f t="shared" si="1"/>
        <v>8511</v>
      </c>
      <c r="S8" s="61" t="e">
        <f aca="true" t="shared" si="2" ref="S8:S13">IF(Q8&lt;&gt;0,R8/G8,"")</f>
        <v>#VALUE!</v>
      </c>
      <c r="T8" s="61">
        <f aca="true" t="shared" si="3" ref="T8:T13">IF(Q8&lt;&gt;0,Q8/R8,"")</f>
        <v>1307.8269298554812</v>
      </c>
      <c r="U8" s="62">
        <v>16654189</v>
      </c>
      <c r="V8" s="63">
        <f aca="true" t="shared" si="4" ref="V8:V13">IF(U8&lt;&gt;0,-(U8-Q8)/U8,"")</f>
        <v>-0.33164472914292015</v>
      </c>
      <c r="W8" s="68">
        <v>32637926</v>
      </c>
      <c r="X8" s="68">
        <v>25089</v>
      </c>
      <c r="Y8" s="61">
        <f aca="true" t="shared" si="5" ref="Y8:Y13">W8/X8</f>
        <v>1300.8858862449679</v>
      </c>
    </row>
    <row r="9" spans="1:25" ht="30" customHeight="1">
      <c r="A9" s="40">
        <v>6</v>
      </c>
      <c r="B9" s="41"/>
      <c r="C9" s="55" t="s">
        <v>32</v>
      </c>
      <c r="D9" s="56">
        <v>41543</v>
      </c>
      <c r="E9" s="57" t="s">
        <v>26</v>
      </c>
      <c r="F9" s="58">
        <v>32</v>
      </c>
      <c r="G9" s="58" t="s">
        <v>24</v>
      </c>
      <c r="H9" s="58">
        <v>1</v>
      </c>
      <c r="I9" s="65">
        <v>667715</v>
      </c>
      <c r="J9" s="65">
        <v>504</v>
      </c>
      <c r="K9" s="65">
        <v>758950</v>
      </c>
      <c r="L9" s="65">
        <v>619</v>
      </c>
      <c r="M9" s="65">
        <v>2871560</v>
      </c>
      <c r="N9" s="65">
        <v>2351</v>
      </c>
      <c r="O9" s="65">
        <v>3332467</v>
      </c>
      <c r="P9" s="65">
        <v>2727</v>
      </c>
      <c r="Q9" s="60">
        <f t="shared" si="1"/>
        <v>7630692</v>
      </c>
      <c r="R9" s="60">
        <f t="shared" si="1"/>
        <v>6201</v>
      </c>
      <c r="S9" s="61" t="e">
        <f t="shared" si="2"/>
        <v>#VALUE!</v>
      </c>
      <c r="T9" s="61">
        <f t="shared" si="3"/>
        <v>1230.558297048863</v>
      </c>
      <c r="U9" s="62">
        <v>0</v>
      </c>
      <c r="V9" s="63">
        <f t="shared" si="4"/>
      </c>
      <c r="W9" s="66">
        <v>7630692</v>
      </c>
      <c r="X9" s="66">
        <v>6201</v>
      </c>
      <c r="Y9" s="61">
        <f t="shared" si="5"/>
        <v>1230.558297048863</v>
      </c>
    </row>
    <row r="10" spans="1:25" ht="30" customHeight="1">
      <c r="A10" s="40">
        <v>7</v>
      </c>
      <c r="B10" s="41"/>
      <c r="C10" s="55" t="s">
        <v>33</v>
      </c>
      <c r="D10" s="56">
        <v>41536</v>
      </c>
      <c r="E10" s="57" t="s">
        <v>26</v>
      </c>
      <c r="F10" s="58">
        <v>32</v>
      </c>
      <c r="G10" s="58" t="s">
        <v>24</v>
      </c>
      <c r="H10" s="58">
        <v>2</v>
      </c>
      <c r="I10" s="65">
        <v>861310</v>
      </c>
      <c r="J10" s="65">
        <v>675</v>
      </c>
      <c r="K10" s="65">
        <v>1636885</v>
      </c>
      <c r="L10" s="65">
        <v>1240</v>
      </c>
      <c r="M10" s="65">
        <v>2737480</v>
      </c>
      <c r="N10" s="65">
        <v>2056</v>
      </c>
      <c r="O10" s="65">
        <v>2061930</v>
      </c>
      <c r="P10" s="65">
        <v>1607</v>
      </c>
      <c r="Q10" s="60">
        <f t="shared" si="1"/>
        <v>7297605</v>
      </c>
      <c r="R10" s="60">
        <f t="shared" si="1"/>
        <v>5578</v>
      </c>
      <c r="S10" s="61" t="e">
        <f t="shared" si="2"/>
        <v>#VALUE!</v>
      </c>
      <c r="T10" s="61">
        <f t="shared" si="3"/>
        <v>1308.2834349229115</v>
      </c>
      <c r="U10" s="62">
        <v>11648915</v>
      </c>
      <c r="V10" s="63">
        <f t="shared" si="4"/>
        <v>-0.37353779300475626</v>
      </c>
      <c r="W10" s="66">
        <v>23956425</v>
      </c>
      <c r="X10" s="66">
        <v>18739</v>
      </c>
      <c r="Y10" s="61">
        <f t="shared" si="5"/>
        <v>1278.426009925823</v>
      </c>
    </row>
    <row r="11" spans="1:25" ht="30" customHeight="1">
      <c r="A11" s="40">
        <v>8</v>
      </c>
      <c r="B11" s="41"/>
      <c r="C11" s="55" t="s">
        <v>34</v>
      </c>
      <c r="D11" s="56">
        <v>41529</v>
      </c>
      <c r="E11" s="57" t="s">
        <v>22</v>
      </c>
      <c r="F11" s="58" t="s">
        <v>28</v>
      </c>
      <c r="G11" s="58" t="s">
        <v>24</v>
      </c>
      <c r="H11" s="58">
        <v>3</v>
      </c>
      <c r="I11" s="67">
        <v>718460</v>
      </c>
      <c r="J11" s="67">
        <v>534</v>
      </c>
      <c r="K11" s="67">
        <v>1615274</v>
      </c>
      <c r="L11" s="67">
        <v>1205</v>
      </c>
      <c r="M11" s="67">
        <v>2933880</v>
      </c>
      <c r="N11" s="67">
        <v>2150</v>
      </c>
      <c r="O11" s="67">
        <v>1960750</v>
      </c>
      <c r="P11" s="67">
        <v>1418</v>
      </c>
      <c r="Q11" s="60">
        <f t="shared" si="1"/>
        <v>7228364</v>
      </c>
      <c r="R11" s="60">
        <f t="shared" si="1"/>
        <v>5307</v>
      </c>
      <c r="S11" s="61" t="e">
        <f t="shared" si="2"/>
        <v>#VALUE!</v>
      </c>
      <c r="T11" s="61">
        <f t="shared" si="3"/>
        <v>1362.0433389862446</v>
      </c>
      <c r="U11" s="62">
        <v>14697428</v>
      </c>
      <c r="V11" s="63">
        <f t="shared" si="4"/>
        <v>-0.5081885075402308</v>
      </c>
      <c r="W11" s="68">
        <v>55903499</v>
      </c>
      <c r="X11" s="68">
        <v>42104</v>
      </c>
      <c r="Y11" s="61">
        <f t="shared" si="5"/>
        <v>1327.7479336880106</v>
      </c>
    </row>
    <row r="12" spans="1:25" ht="30" customHeight="1">
      <c r="A12" s="40">
        <v>9</v>
      </c>
      <c r="B12" s="41"/>
      <c r="C12" s="55" t="s">
        <v>35</v>
      </c>
      <c r="D12" s="56">
        <v>41487</v>
      </c>
      <c r="E12" s="57" t="s">
        <v>22</v>
      </c>
      <c r="F12" s="58" t="s">
        <v>36</v>
      </c>
      <c r="G12" s="58" t="s">
        <v>24</v>
      </c>
      <c r="H12" s="58">
        <v>9</v>
      </c>
      <c r="I12" s="67">
        <v>92740</v>
      </c>
      <c r="J12" s="67">
        <v>69</v>
      </c>
      <c r="K12" s="67">
        <v>328590</v>
      </c>
      <c r="L12" s="67">
        <v>270</v>
      </c>
      <c r="M12" s="67">
        <v>1700240</v>
      </c>
      <c r="N12" s="67">
        <v>1304</v>
      </c>
      <c r="O12" s="67">
        <v>2170870</v>
      </c>
      <c r="P12" s="67">
        <v>1670</v>
      </c>
      <c r="Q12" s="60">
        <f t="shared" si="1"/>
        <v>4292440</v>
      </c>
      <c r="R12" s="60">
        <f t="shared" si="1"/>
        <v>3313</v>
      </c>
      <c r="S12" s="61" t="e">
        <f t="shared" si="2"/>
        <v>#VALUE!</v>
      </c>
      <c r="T12" s="61">
        <f t="shared" si="3"/>
        <v>1295.6353757923332</v>
      </c>
      <c r="U12" s="62">
        <v>6685875</v>
      </c>
      <c r="V12" s="63">
        <f t="shared" si="4"/>
        <v>-0.35798380914988687</v>
      </c>
      <c r="W12" s="68">
        <v>261391537</v>
      </c>
      <c r="X12" s="68">
        <v>201396</v>
      </c>
      <c r="Y12" s="61">
        <f t="shared" si="5"/>
        <v>1297.8983544856899</v>
      </c>
    </row>
    <row r="13" spans="1:25" ht="30" customHeight="1">
      <c r="A13" s="40">
        <v>10</v>
      </c>
      <c r="B13" s="41"/>
      <c r="C13" s="55" t="s">
        <v>37</v>
      </c>
      <c r="D13" s="56">
        <v>41501</v>
      </c>
      <c r="E13" s="57" t="s">
        <v>38</v>
      </c>
      <c r="F13" s="58" t="s">
        <v>39</v>
      </c>
      <c r="G13" s="58" t="s">
        <v>24</v>
      </c>
      <c r="H13" s="58">
        <v>7</v>
      </c>
      <c r="I13" s="69">
        <v>170710</v>
      </c>
      <c r="J13" s="69">
        <v>144</v>
      </c>
      <c r="K13" s="69">
        <v>332360</v>
      </c>
      <c r="L13" s="69">
        <v>239</v>
      </c>
      <c r="M13" s="69">
        <v>1609980</v>
      </c>
      <c r="N13" s="69">
        <v>1225</v>
      </c>
      <c r="O13" s="69">
        <v>2034220</v>
      </c>
      <c r="P13" s="69">
        <v>1498</v>
      </c>
      <c r="Q13" s="60">
        <f t="shared" si="1"/>
        <v>4147270</v>
      </c>
      <c r="R13" s="60">
        <f t="shared" si="1"/>
        <v>3106</v>
      </c>
      <c r="S13" s="61" t="e">
        <f t="shared" si="2"/>
        <v>#VALUE!</v>
      </c>
      <c r="T13" s="61">
        <f t="shared" si="3"/>
        <v>1335.2446877012235</v>
      </c>
      <c r="U13" s="62">
        <v>5814636</v>
      </c>
      <c r="V13" s="63">
        <f t="shared" si="4"/>
        <v>-0.28675328945784395</v>
      </c>
      <c r="W13" s="48">
        <v>136073077</v>
      </c>
      <c r="X13" s="48">
        <v>102874</v>
      </c>
      <c r="Y13" s="61">
        <f t="shared" si="5"/>
        <v>1322.7159146139938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110935394</v>
      </c>
      <c r="R15" s="27">
        <f>SUM(R4:R14)</f>
        <v>83181</v>
      </c>
      <c r="S15" s="28" t="e">
        <f>R15/G15</f>
        <v>#DIV/0!</v>
      </c>
      <c r="T15" s="49">
        <f>Q15/R15</f>
        <v>1333.6626633486012</v>
      </c>
      <c r="U15" s="54">
        <v>108661766</v>
      </c>
      <c r="V15" s="38">
        <f>IF(U15&lt;&gt;0,-(U15-Q15)/U15,"")</f>
        <v>0.020923900684625355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2013-10-02T07:35:18Z</dcterms:modified>
  <cp:category/>
  <cp:version/>
  <cp:contentType/>
  <cp:contentStatus/>
</cp:coreProperties>
</file>