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4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<sst xmlns="http://schemas.openxmlformats.org/spreadsheetml/2006/main" count="66" uniqueCount="40">
  <si>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</si>
  <si>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</si>
  <si>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</si>
  <si>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</si>
  <si>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</si>
  <si>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</si>
  <si>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</si>
  <si>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</si>
  <si>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</si>
  <si>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</si>
  <si>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</si>
  <si>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</si>
  <si>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</si>
  <si>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</si>
  <si>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</si>
  <si>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</si>
  <si>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</si>
  <si>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</si>
  <si>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</si>
  <si>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</si>
  <si>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</si>
  <si>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Last Vegas</t>
  </si>
  <si>
    <t>Pro Video</t>
  </si>
  <si>
    <t>n/a</t>
  </si>
  <si>
    <t>Turbo</t>
  </si>
  <si>
    <t>InterCom</t>
  </si>
  <si>
    <t>21+45+1+1</t>
  </si>
  <si>
    <t>Escape Plan</t>
  </si>
  <si>
    <t>Gravity</t>
  </si>
  <si>
    <t>31+1+1</t>
  </si>
  <si>
    <t>Cloudy with the Chance of Meatballs 2</t>
  </si>
  <si>
    <t>About Time</t>
  </si>
  <si>
    <t>UIP</t>
  </si>
  <si>
    <t>Insidious: Chapter 2</t>
  </si>
  <si>
    <t>We're The Millers</t>
  </si>
  <si>
    <t>38+2</t>
  </si>
  <si>
    <t>Isteni műszak (local)</t>
  </si>
  <si>
    <t>A Company</t>
  </si>
  <si>
    <t>The Family</t>
  </si>
  <si>
    <t>27+44+1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</si>
</sst>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5" borderId="28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56" applyNumberFormat="1" applyFont="1" applyFill="1" applyBorder="1">
      <alignment/>
      <protection/>
    </xf>
    <xf numFmtId="190" fontId="14" fillId="0" borderId="26" xfId="43" applyNumberFormat="1" applyFont="1" applyBorder="1" applyAlignment="1">
      <alignment/>
    </xf>
    <xf numFmtId="190" fontId="14" fillId="0" borderId="26" xfId="43" applyNumberFormat="1" applyFont="1" applyFill="1" applyBorder="1" applyAlignment="1">
      <alignment/>
    </xf>
    <xf numFmtId="3" fontId="15" fillId="0" borderId="26" xfId="43" applyNumberFormat="1" applyFont="1" applyBorder="1" applyAlignment="1">
      <alignment/>
    </xf>
    <xf numFmtId="3" fontId="15" fillId="0" borderId="26" xfId="43" applyNumberFormat="1" applyFont="1" applyFill="1" applyBorder="1" applyAlignment="1">
      <alignment/>
    </xf>
    <xf numFmtId="3" fontId="14" fillId="0" borderId="26" xfId="42" applyNumberFormat="1" applyFont="1" applyBorder="1" applyAlignment="1">
      <alignment horizontal="right"/>
    </xf>
    <xf numFmtId="3" fontId="15" fillId="35" borderId="29" xfId="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190" fontId="14" fillId="34" borderId="26" xfId="43" applyNumberFormat="1" applyFont="1" applyFill="1" applyBorder="1" applyAlignment="1">
      <alignment/>
    </xf>
    <xf numFmtId="3" fontId="15" fillId="34" borderId="26" xfId="43" applyNumberFormat="1" applyFont="1" applyFill="1" applyBorder="1" applyAlignment="1">
      <alignment/>
    </xf>
    <xf numFmtId="3" fontId="14" fillId="34" borderId="26" xfId="41" applyNumberFormat="1" applyFont="1" applyFill="1" applyBorder="1" applyAlignment="1" applyProtection="1">
      <alignment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31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0210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5826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44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31 OCTOBER - 3 NOVEMBER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F11" sqref="F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5.42187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4" t="s">
        <v>3</v>
      </c>
      <c r="G2" s="84" t="s">
        <v>4</v>
      </c>
      <c r="H2" s="84" t="s">
        <v>5</v>
      </c>
      <c r="I2" s="83" t="s">
        <v>18</v>
      </c>
      <c r="J2" s="83"/>
      <c r="K2" s="83" t="s">
        <v>6</v>
      </c>
      <c r="L2" s="83"/>
      <c r="M2" s="83" t="s">
        <v>7</v>
      </c>
      <c r="N2" s="83"/>
      <c r="O2" s="83" t="s">
        <v>8</v>
      </c>
      <c r="P2" s="83"/>
      <c r="Q2" s="83" t="s">
        <v>9</v>
      </c>
      <c r="R2" s="83"/>
      <c r="S2" s="83"/>
      <c r="T2" s="83"/>
      <c r="U2" s="83" t="s">
        <v>10</v>
      </c>
      <c r="V2" s="83"/>
      <c r="W2" s="83" t="s">
        <v>11</v>
      </c>
      <c r="X2" s="83"/>
      <c r="Y2" s="88"/>
    </row>
    <row r="3" spans="1:25" ht="30" customHeight="1">
      <c r="A3" s="13"/>
      <c r="B3" s="14"/>
      <c r="C3" s="79"/>
      <c r="D3" s="81"/>
      <c r="E3" s="82"/>
      <c r="F3" s="85"/>
      <c r="G3" s="85"/>
      <c r="H3" s="8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 thickBot="1">
      <c r="A4" s="40">
        <v>1</v>
      </c>
      <c r="B4" s="41"/>
      <c r="C4" s="55" t="s">
        <v>21</v>
      </c>
      <c r="D4" s="56">
        <v>41578</v>
      </c>
      <c r="E4" s="57" t="s">
        <v>22</v>
      </c>
      <c r="F4" s="58">
        <v>32</v>
      </c>
      <c r="G4" s="58" t="s">
        <v>23</v>
      </c>
      <c r="H4" s="58">
        <v>1</v>
      </c>
      <c r="I4" s="59">
        <v>8856788</v>
      </c>
      <c r="J4" s="59">
        <v>6843</v>
      </c>
      <c r="K4" s="59">
        <v>15633518</v>
      </c>
      <c r="L4" s="59">
        <v>11548</v>
      </c>
      <c r="M4" s="59">
        <v>24116612</v>
      </c>
      <c r="N4" s="59">
        <v>17899</v>
      </c>
      <c r="O4" s="59">
        <v>16934584</v>
      </c>
      <c r="P4" s="59">
        <v>12429</v>
      </c>
      <c r="Q4" s="60">
        <f aca="true" t="shared" si="0" ref="Q4:R13">+I4+K4+M4+O4</f>
        <v>65541502</v>
      </c>
      <c r="R4" s="60">
        <f t="shared" si="0"/>
        <v>48719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1345.296537285248</v>
      </c>
      <c r="U4" s="62">
        <v>0</v>
      </c>
      <c r="V4" s="63">
        <f aca="true" t="shared" si="3" ref="V4:V13">IF(U4&lt;&gt;0,-(U4-Q4)/U4,"")</f>
      </c>
      <c r="W4" s="64">
        <v>65541502</v>
      </c>
      <c r="X4" s="64">
        <v>48719</v>
      </c>
      <c r="Y4" s="61">
        <f aca="true" t="shared" si="4" ref="Y4:Y13">W4/X4</f>
        <v>1345.296537285248</v>
      </c>
    </row>
    <row r="5" spans="1:25" ht="30" customHeight="1" thickBot="1">
      <c r="A5" s="40">
        <v>2</v>
      </c>
      <c r="B5" s="41"/>
      <c r="C5" s="55" t="s">
        <v>24</v>
      </c>
      <c r="D5" s="56">
        <v>41564</v>
      </c>
      <c r="E5" s="57" t="s">
        <v>25</v>
      </c>
      <c r="F5" s="58" t="s">
        <v>26</v>
      </c>
      <c r="G5" s="58" t="s">
        <v>23</v>
      </c>
      <c r="H5" s="58">
        <v>3</v>
      </c>
      <c r="I5" s="65">
        <v>6821860</v>
      </c>
      <c r="J5" s="66">
        <v>5333</v>
      </c>
      <c r="K5" s="66">
        <v>6572200</v>
      </c>
      <c r="L5" s="66">
        <v>5016</v>
      </c>
      <c r="M5" s="66">
        <v>11880642</v>
      </c>
      <c r="N5" s="66">
        <v>9208</v>
      </c>
      <c r="O5" s="66">
        <v>9568025</v>
      </c>
      <c r="P5" s="66">
        <v>7461</v>
      </c>
      <c r="Q5" s="60">
        <f t="shared" si="0"/>
        <v>34842727</v>
      </c>
      <c r="R5" s="60">
        <f t="shared" si="0"/>
        <v>27018</v>
      </c>
      <c r="S5" s="61" t="e">
        <f t="shared" si="1"/>
        <v>#VALUE!</v>
      </c>
      <c r="T5" s="61">
        <f t="shared" si="2"/>
        <v>1289.611629284181</v>
      </c>
      <c r="U5" s="62">
        <v>28520123</v>
      </c>
      <c r="V5" s="63">
        <f t="shared" si="3"/>
        <v>0.22168922623510426</v>
      </c>
      <c r="W5" s="67">
        <v>161040171</v>
      </c>
      <c r="X5" s="68">
        <v>124240</v>
      </c>
      <c r="Y5" s="61">
        <f t="shared" si="4"/>
        <v>1296.202277849324</v>
      </c>
    </row>
    <row r="6" spans="1:25" ht="30" customHeight="1" thickBot="1">
      <c r="A6" s="40">
        <v>3</v>
      </c>
      <c r="B6" s="41"/>
      <c r="C6" s="55" t="s">
        <v>27</v>
      </c>
      <c r="D6" s="56">
        <v>41571</v>
      </c>
      <c r="E6" s="57" t="s">
        <v>22</v>
      </c>
      <c r="F6" s="58">
        <v>32</v>
      </c>
      <c r="G6" s="58" t="s">
        <v>23</v>
      </c>
      <c r="H6" s="58">
        <v>2</v>
      </c>
      <c r="I6" s="69">
        <v>5371505</v>
      </c>
      <c r="J6" s="69">
        <v>4092</v>
      </c>
      <c r="K6" s="59">
        <v>8604541</v>
      </c>
      <c r="L6" s="59">
        <v>6255</v>
      </c>
      <c r="M6" s="59">
        <v>12029052</v>
      </c>
      <c r="N6" s="59">
        <v>8881</v>
      </c>
      <c r="O6" s="59">
        <v>7623797</v>
      </c>
      <c r="P6" s="59">
        <v>5501</v>
      </c>
      <c r="Q6" s="60">
        <f t="shared" si="0"/>
        <v>33628895</v>
      </c>
      <c r="R6" s="60">
        <f t="shared" si="0"/>
        <v>24729</v>
      </c>
      <c r="S6" s="61" t="e">
        <f t="shared" si="1"/>
        <v>#VALUE!</v>
      </c>
      <c r="T6" s="61">
        <f t="shared" si="2"/>
        <v>1359.89708439484</v>
      </c>
      <c r="U6" s="70">
        <v>41566253</v>
      </c>
      <c r="V6" s="63">
        <f t="shared" si="3"/>
        <v>-0.19095678410079445</v>
      </c>
      <c r="W6" s="64">
        <v>93952244</v>
      </c>
      <c r="X6" s="64">
        <v>71429</v>
      </c>
      <c r="Y6" s="61">
        <f t="shared" si="4"/>
        <v>1315.3235240588556</v>
      </c>
    </row>
    <row r="7" spans="1:25" ht="30" customHeight="1" thickBot="1">
      <c r="A7" s="40">
        <v>4</v>
      </c>
      <c r="B7" s="41"/>
      <c r="C7" s="55" t="s">
        <v>28</v>
      </c>
      <c r="D7" s="56">
        <v>41550</v>
      </c>
      <c r="E7" s="57" t="s">
        <v>25</v>
      </c>
      <c r="F7" s="58" t="s">
        <v>29</v>
      </c>
      <c r="G7" s="58" t="s">
        <v>23</v>
      </c>
      <c r="H7" s="58">
        <v>5</v>
      </c>
      <c r="I7" s="65">
        <v>5556020</v>
      </c>
      <c r="J7" s="66">
        <v>3340</v>
      </c>
      <c r="K7" s="66">
        <v>7663335</v>
      </c>
      <c r="L7" s="66">
        <v>4481</v>
      </c>
      <c r="M7" s="66">
        <v>9999858</v>
      </c>
      <c r="N7" s="66">
        <v>6010</v>
      </c>
      <c r="O7" s="66">
        <v>6565298</v>
      </c>
      <c r="P7" s="66">
        <v>3815</v>
      </c>
      <c r="Q7" s="60">
        <f t="shared" si="0"/>
        <v>29784511</v>
      </c>
      <c r="R7" s="60">
        <f t="shared" si="0"/>
        <v>17646</v>
      </c>
      <c r="S7" s="61" t="e">
        <f t="shared" si="1"/>
        <v>#VALUE!</v>
      </c>
      <c r="T7" s="61">
        <f t="shared" si="2"/>
        <v>1687.8902300804714</v>
      </c>
      <c r="U7" s="62">
        <v>32836174</v>
      </c>
      <c r="V7" s="63">
        <f t="shared" si="3"/>
        <v>-0.09293601014539636</v>
      </c>
      <c r="W7" s="67">
        <v>302656739</v>
      </c>
      <c r="X7" s="68">
        <v>184048</v>
      </c>
      <c r="Y7" s="61">
        <f t="shared" si="4"/>
        <v>1644.444595974963</v>
      </c>
    </row>
    <row r="8" spans="1:25" ht="30" customHeight="1" thickBot="1">
      <c r="A8" s="40">
        <v>5</v>
      </c>
      <c r="B8" s="41"/>
      <c r="C8" s="55" t="s">
        <v>30</v>
      </c>
      <c r="D8" s="56">
        <v>41578</v>
      </c>
      <c r="E8" s="57" t="s">
        <v>25</v>
      </c>
      <c r="F8" s="58" t="s">
        <v>39</v>
      </c>
      <c r="G8" s="58" t="s">
        <v>23</v>
      </c>
      <c r="H8" s="58">
        <v>1</v>
      </c>
      <c r="I8" s="71">
        <v>5472980</v>
      </c>
      <c r="J8" s="71">
        <v>4167</v>
      </c>
      <c r="K8" s="71">
        <v>5743338</v>
      </c>
      <c r="L8" s="71">
        <v>4218</v>
      </c>
      <c r="M8" s="71">
        <v>9530421</v>
      </c>
      <c r="N8" s="71">
        <v>7141</v>
      </c>
      <c r="O8" s="71">
        <v>7852935</v>
      </c>
      <c r="P8" s="71">
        <v>5931</v>
      </c>
      <c r="Q8" s="60">
        <f t="shared" si="0"/>
        <v>28599674</v>
      </c>
      <c r="R8" s="60">
        <f t="shared" si="0"/>
        <v>21457</v>
      </c>
      <c r="S8" s="61" t="e">
        <f t="shared" si="1"/>
        <v>#VALUE!</v>
      </c>
      <c r="T8" s="61">
        <f t="shared" si="2"/>
        <v>1332.8831616721816</v>
      </c>
      <c r="U8" s="62">
        <v>0</v>
      </c>
      <c r="V8" s="63">
        <f t="shared" si="3"/>
      </c>
      <c r="W8" s="48">
        <v>28599674</v>
      </c>
      <c r="X8" s="48">
        <v>21457</v>
      </c>
      <c r="Y8" s="61">
        <f t="shared" si="4"/>
        <v>1332.8831616721816</v>
      </c>
    </row>
    <row r="9" spans="1:25" ht="30" customHeight="1" thickBot="1">
      <c r="A9" s="40">
        <v>6</v>
      </c>
      <c r="B9" s="41"/>
      <c r="C9" s="55" t="s">
        <v>31</v>
      </c>
      <c r="D9" s="56">
        <v>41564</v>
      </c>
      <c r="E9" s="57" t="s">
        <v>32</v>
      </c>
      <c r="F9" s="58">
        <v>48</v>
      </c>
      <c r="G9" s="58">
        <v>49</v>
      </c>
      <c r="H9" s="58">
        <v>3</v>
      </c>
      <c r="I9" s="71">
        <v>2234750</v>
      </c>
      <c r="J9" s="71">
        <v>1727</v>
      </c>
      <c r="K9" s="71">
        <v>2629670</v>
      </c>
      <c r="L9" s="71">
        <v>1936</v>
      </c>
      <c r="M9" s="71">
        <v>4003494</v>
      </c>
      <c r="N9" s="71">
        <v>2983</v>
      </c>
      <c r="O9" s="71">
        <v>2153654</v>
      </c>
      <c r="P9" s="71">
        <v>1551</v>
      </c>
      <c r="Q9" s="60">
        <f t="shared" si="0"/>
        <v>11021568</v>
      </c>
      <c r="R9" s="60">
        <f t="shared" si="0"/>
        <v>8197</v>
      </c>
      <c r="S9" s="61">
        <f t="shared" si="1"/>
        <v>167.28571428571428</v>
      </c>
      <c r="T9" s="61">
        <f t="shared" si="2"/>
        <v>1344.5855800902768</v>
      </c>
      <c r="U9" s="62">
        <v>14900823</v>
      </c>
      <c r="V9" s="63">
        <f t="shared" si="3"/>
        <v>-0.2603383048037011</v>
      </c>
      <c r="W9" s="48">
        <v>76441468</v>
      </c>
      <c r="X9" s="48">
        <v>64049</v>
      </c>
      <c r="Y9" s="61">
        <f t="shared" si="4"/>
        <v>1193.484176177614</v>
      </c>
    </row>
    <row r="10" spans="1:25" ht="30" customHeight="1" thickBot="1">
      <c r="A10" s="40">
        <v>7</v>
      </c>
      <c r="B10" s="41"/>
      <c r="C10" s="55" t="s">
        <v>33</v>
      </c>
      <c r="D10" s="56">
        <v>41578</v>
      </c>
      <c r="E10" s="57" t="s">
        <v>25</v>
      </c>
      <c r="F10" s="58">
        <v>15</v>
      </c>
      <c r="G10" s="58" t="s">
        <v>23</v>
      </c>
      <c r="H10" s="58">
        <v>1</v>
      </c>
      <c r="I10" s="59">
        <v>1630080</v>
      </c>
      <c r="J10" s="59">
        <v>1313</v>
      </c>
      <c r="K10" s="59">
        <v>1548710</v>
      </c>
      <c r="L10" s="59">
        <v>1152</v>
      </c>
      <c r="M10" s="59">
        <v>2119700</v>
      </c>
      <c r="N10" s="59">
        <v>1591</v>
      </c>
      <c r="O10" s="59">
        <v>1051300</v>
      </c>
      <c r="P10" s="59">
        <v>763</v>
      </c>
      <c r="Q10" s="60">
        <f t="shared" si="0"/>
        <v>6349790</v>
      </c>
      <c r="R10" s="60">
        <f t="shared" si="0"/>
        <v>4819</v>
      </c>
      <c r="S10" s="61" t="e">
        <f t="shared" si="1"/>
        <v>#VALUE!</v>
      </c>
      <c r="T10" s="61">
        <f t="shared" si="2"/>
        <v>1317.6571902884416</v>
      </c>
      <c r="U10" s="62">
        <v>0</v>
      </c>
      <c r="V10" s="63">
        <f t="shared" si="3"/>
      </c>
      <c r="W10" s="64">
        <v>6349790</v>
      </c>
      <c r="X10" s="64">
        <v>4819</v>
      </c>
      <c r="Y10" s="61">
        <f t="shared" si="4"/>
        <v>1317.6571902884416</v>
      </c>
    </row>
    <row r="11" spans="1:25" ht="30" customHeight="1" thickBot="1">
      <c r="A11" s="40">
        <v>8</v>
      </c>
      <c r="B11" s="41"/>
      <c r="C11" s="55" t="s">
        <v>34</v>
      </c>
      <c r="D11" s="56">
        <v>41508</v>
      </c>
      <c r="E11" s="57" t="s">
        <v>25</v>
      </c>
      <c r="F11" s="58" t="s">
        <v>35</v>
      </c>
      <c r="G11" s="58" t="s">
        <v>23</v>
      </c>
      <c r="H11" s="58">
        <v>11</v>
      </c>
      <c r="I11" s="72">
        <v>1203750</v>
      </c>
      <c r="J11" s="72">
        <v>901</v>
      </c>
      <c r="K11" s="72">
        <v>1458920</v>
      </c>
      <c r="L11" s="72">
        <v>1027</v>
      </c>
      <c r="M11" s="72">
        <v>2464810</v>
      </c>
      <c r="N11" s="72">
        <v>1753</v>
      </c>
      <c r="O11" s="72">
        <v>1170900</v>
      </c>
      <c r="P11" s="72">
        <v>815</v>
      </c>
      <c r="Q11" s="60">
        <f t="shared" si="0"/>
        <v>6298380</v>
      </c>
      <c r="R11" s="60">
        <f t="shared" si="0"/>
        <v>4496</v>
      </c>
      <c r="S11" s="61" t="e">
        <f t="shared" si="1"/>
        <v>#VALUE!</v>
      </c>
      <c r="T11" s="61">
        <f t="shared" si="2"/>
        <v>1400.885231316726</v>
      </c>
      <c r="U11" s="62">
        <v>6521330</v>
      </c>
      <c r="V11" s="63">
        <f t="shared" si="3"/>
        <v>-0.034187811382034035</v>
      </c>
      <c r="W11" s="73">
        <v>343702406</v>
      </c>
      <c r="X11" s="73">
        <v>275237</v>
      </c>
      <c r="Y11" s="61">
        <f t="shared" si="4"/>
        <v>1248.7507348212632</v>
      </c>
    </row>
    <row r="12" spans="1:25" ht="30" customHeight="1" thickBot="1">
      <c r="A12" s="40">
        <v>9</v>
      </c>
      <c r="B12" s="41"/>
      <c r="C12" s="55" t="s">
        <v>36</v>
      </c>
      <c r="D12" s="56">
        <v>41571</v>
      </c>
      <c r="E12" s="57" t="s">
        <v>37</v>
      </c>
      <c r="F12" s="58">
        <v>33</v>
      </c>
      <c r="G12" s="58" t="s">
        <v>23</v>
      </c>
      <c r="H12" s="58">
        <v>2</v>
      </c>
      <c r="I12" s="74">
        <v>728695</v>
      </c>
      <c r="J12" s="74">
        <v>673</v>
      </c>
      <c r="K12" s="74">
        <v>1084012</v>
      </c>
      <c r="L12" s="74">
        <v>820</v>
      </c>
      <c r="M12" s="74">
        <v>1208638</v>
      </c>
      <c r="N12" s="74">
        <v>929</v>
      </c>
      <c r="O12" s="74">
        <v>815890</v>
      </c>
      <c r="P12" s="74">
        <v>621</v>
      </c>
      <c r="Q12" s="60">
        <f t="shared" si="0"/>
        <v>3837235</v>
      </c>
      <c r="R12" s="60">
        <f t="shared" si="0"/>
        <v>3043</v>
      </c>
      <c r="S12" s="61" t="e">
        <f t="shared" si="1"/>
        <v>#VALUE!</v>
      </c>
      <c r="T12" s="61">
        <f t="shared" si="2"/>
        <v>1261.003943476832</v>
      </c>
      <c r="U12" s="62">
        <v>6620163</v>
      </c>
      <c r="V12" s="63">
        <f t="shared" si="3"/>
        <v>-0.4203715225742931</v>
      </c>
      <c r="W12" s="73">
        <v>13793990</v>
      </c>
      <c r="X12" s="73">
        <v>10830</v>
      </c>
      <c r="Y12" s="61">
        <f t="shared" si="4"/>
        <v>1273.6832871652816</v>
      </c>
    </row>
    <row r="13" spans="1:25" ht="30" customHeight="1" thickBot="1">
      <c r="A13" s="40">
        <v>10</v>
      </c>
      <c r="B13" s="41"/>
      <c r="C13" s="55" t="s">
        <v>38</v>
      </c>
      <c r="D13" s="56">
        <v>41543</v>
      </c>
      <c r="E13" s="57" t="s">
        <v>22</v>
      </c>
      <c r="F13" s="58">
        <v>32</v>
      </c>
      <c r="G13" s="58" t="s">
        <v>23</v>
      </c>
      <c r="H13" s="58">
        <v>6</v>
      </c>
      <c r="I13" s="69">
        <v>590015</v>
      </c>
      <c r="J13" s="69">
        <v>424</v>
      </c>
      <c r="K13" s="71">
        <v>967940</v>
      </c>
      <c r="L13" s="71">
        <v>674</v>
      </c>
      <c r="M13" s="71">
        <v>1228800</v>
      </c>
      <c r="N13" s="71">
        <v>849</v>
      </c>
      <c r="O13" s="71">
        <v>696160</v>
      </c>
      <c r="P13" s="71">
        <v>478</v>
      </c>
      <c r="Q13" s="60">
        <f t="shared" si="0"/>
        <v>3482915</v>
      </c>
      <c r="R13" s="60">
        <f t="shared" si="0"/>
        <v>2425</v>
      </c>
      <c r="S13" s="61" t="e">
        <f t="shared" si="1"/>
        <v>#VALUE!</v>
      </c>
      <c r="T13" s="61">
        <f t="shared" si="2"/>
        <v>1436.2536082474228</v>
      </c>
      <c r="U13" s="62">
        <v>3852125</v>
      </c>
      <c r="V13" s="63">
        <f t="shared" si="3"/>
        <v>-0.09584579939643703</v>
      </c>
      <c r="W13" s="48">
        <v>80808239</v>
      </c>
      <c r="X13" s="48">
        <v>68232</v>
      </c>
      <c r="Y13" s="61">
        <f t="shared" si="4"/>
        <v>1184.315848868566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49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223387197</v>
      </c>
      <c r="R15" s="27">
        <f>SUM(R4:R14)</f>
        <v>162549</v>
      </c>
      <c r="S15" s="28">
        <f>R15/G15</f>
        <v>3317.326530612245</v>
      </c>
      <c r="T15" s="49">
        <f>Q15/R15</f>
        <v>1374.2760459922854</v>
      </c>
      <c r="U15" s="54">
        <v>149532355</v>
      </c>
      <c r="V15" s="38">
        <f>IF(U15&lt;&gt;0,-(U15-Q15)/U15,"")</f>
        <v>0.49390542936343107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6" t="s">
        <v>19</v>
      </c>
      <c r="V16" s="86"/>
      <c r="W16" s="86"/>
      <c r="X16" s="86"/>
      <c r="Y16" s="8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7"/>
      <c r="V17" s="87"/>
      <c r="W17" s="87"/>
      <c r="X17" s="87"/>
      <c r="Y17" s="8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7"/>
      <c r="V18" s="87"/>
      <c r="W18" s="87"/>
      <c r="X18" s="87"/>
      <c r="Y18" s="87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2013-11-04T13:31:14Z</dcterms:modified>
  <cp:category/>
  <cp:version/>
  <cp:contentType/>
  <cp:contentStatus/>
</cp:coreProperties>
</file>