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5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<sst xmlns="http://schemas.openxmlformats.org/spreadsheetml/2006/main" count="68" uniqueCount="42">
  <si>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</si>
  <si>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</si>
  <si>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</si>
  <si>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</si>
  <si>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</si>
  <si>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</si>
  <si>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</si>
  <si>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</si>
  <si>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</si>
  <si>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</si>
  <si>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</si>
  <si>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</si>
  <si>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</si>
  <si>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</si>
  <si>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</si>
  <si>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</si>
  <si>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</si>
  <si>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</si>
  <si>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</si>
  <si>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</si>
  <si>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</si>
  <si>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Hobbit: The Desolation of Smaug</t>
  </si>
  <si>
    <t>Forum Hungary</t>
  </si>
  <si>
    <t>43+58+1+1</t>
  </si>
  <si>
    <t>n/a</t>
  </si>
  <si>
    <t>Frozen</t>
  </si>
  <si>
    <t>32+47+1</t>
  </si>
  <si>
    <t>Delivery Man</t>
  </si>
  <si>
    <t>Pro Video</t>
  </si>
  <si>
    <t>Coming Out (local)</t>
  </si>
  <si>
    <t>Hungaricom</t>
  </si>
  <si>
    <t>Walking with Dinasaurs 3D</t>
  </si>
  <si>
    <t>InterCom</t>
  </si>
  <si>
    <t>27+49</t>
  </si>
  <si>
    <t>The Hunger Games: Catching Fire</t>
  </si>
  <si>
    <t>46+1+1</t>
  </si>
  <si>
    <t>Last Vegas</t>
  </si>
  <si>
    <t>Belle et Sébastien</t>
  </si>
  <si>
    <t>MTVA</t>
  </si>
  <si>
    <t>Thor: The Dark World</t>
  </si>
  <si>
    <t>27+47+11+1+1</t>
  </si>
  <si>
    <t>Niko 2: Little Brother, Big Trouble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</si>
</sst>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5" borderId="26" xfId="0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19-22 DECEMBER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2" t="s">
        <v>0</v>
      </c>
      <c r="D2" s="64" t="s">
        <v>1</v>
      </c>
      <c r="E2" s="64" t="s">
        <v>2</v>
      </c>
      <c r="F2" s="67" t="s">
        <v>3</v>
      </c>
      <c r="G2" s="67" t="s">
        <v>4</v>
      </c>
      <c r="H2" s="67" t="s">
        <v>5</v>
      </c>
      <c r="I2" s="55" t="s">
        <v>18</v>
      </c>
      <c r="J2" s="55"/>
      <c r="K2" s="55" t="s">
        <v>6</v>
      </c>
      <c r="L2" s="55"/>
      <c r="M2" s="55" t="s">
        <v>7</v>
      </c>
      <c r="N2" s="55"/>
      <c r="O2" s="55" t="s">
        <v>8</v>
      </c>
      <c r="P2" s="55"/>
      <c r="Q2" s="55" t="s">
        <v>9</v>
      </c>
      <c r="R2" s="55"/>
      <c r="S2" s="55"/>
      <c r="T2" s="55"/>
      <c r="U2" s="55" t="s">
        <v>10</v>
      </c>
      <c r="V2" s="55"/>
      <c r="W2" s="55" t="s">
        <v>11</v>
      </c>
      <c r="X2" s="55"/>
      <c r="Y2" s="58"/>
    </row>
    <row r="3" spans="1:25" ht="30" customHeight="1">
      <c r="A3" s="13"/>
      <c r="B3" s="14"/>
      <c r="C3" s="63"/>
      <c r="D3" s="65"/>
      <c r="E3" s="66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41620</v>
      </c>
      <c r="E4" s="71" t="s">
        <v>22</v>
      </c>
      <c r="F4" s="72" t="s">
        <v>23</v>
      </c>
      <c r="G4" s="72" t="s">
        <v>24</v>
      </c>
      <c r="H4" s="72">
        <v>2</v>
      </c>
      <c r="I4" s="73">
        <v>11534308</v>
      </c>
      <c r="J4" s="73">
        <v>7970</v>
      </c>
      <c r="K4" s="73">
        <v>16814270</v>
      </c>
      <c r="L4" s="73">
        <v>11649</v>
      </c>
      <c r="M4" s="73">
        <v>28065705</v>
      </c>
      <c r="N4" s="73">
        <v>19334</v>
      </c>
      <c r="O4" s="73">
        <v>28388577</v>
      </c>
      <c r="P4" s="73">
        <v>19262</v>
      </c>
      <c r="Q4" s="74">
        <f aca="true" t="shared" si="0" ref="Q4:R8">+I4+K4+M4+O4</f>
        <v>84802860</v>
      </c>
      <c r="R4" s="74">
        <f t="shared" si="0"/>
        <v>58215</v>
      </c>
      <c r="S4" s="75" t="e">
        <f>IF(Q4&lt;&gt;0,R4/G4,"")</f>
        <v>#VALUE!</v>
      </c>
      <c r="T4" s="75">
        <f>IF(Q4&lt;&gt;0,Q4/R4,"")</f>
        <v>1456.7183715537233</v>
      </c>
      <c r="U4" s="76">
        <v>149327539</v>
      </c>
      <c r="V4" s="77">
        <f>IF(U4&lt;&gt;0,-(U4-Q4)/U4,"")</f>
        <v>-0.43210167014136625</v>
      </c>
      <c r="W4" s="48">
        <v>272519408</v>
      </c>
      <c r="X4" s="48">
        <v>188695</v>
      </c>
      <c r="Y4" s="75">
        <f>W4/X4</f>
        <v>1444.232269005538</v>
      </c>
    </row>
    <row r="5" spans="1:25" ht="30" customHeight="1">
      <c r="A5" s="40">
        <v>2</v>
      </c>
      <c r="B5" s="41"/>
      <c r="C5" s="69" t="s">
        <v>25</v>
      </c>
      <c r="D5" s="70">
        <v>41613</v>
      </c>
      <c r="E5" s="71" t="s">
        <v>22</v>
      </c>
      <c r="F5" s="72" t="s">
        <v>26</v>
      </c>
      <c r="G5" s="72" t="s">
        <v>24</v>
      </c>
      <c r="H5" s="72">
        <v>3</v>
      </c>
      <c r="I5" s="73">
        <v>4301605</v>
      </c>
      <c r="J5" s="73">
        <v>4247</v>
      </c>
      <c r="K5" s="73">
        <v>6347235</v>
      </c>
      <c r="L5" s="73">
        <v>5367</v>
      </c>
      <c r="M5" s="73">
        <v>14155151</v>
      </c>
      <c r="N5" s="73">
        <v>11007</v>
      </c>
      <c r="O5" s="73">
        <v>17480457</v>
      </c>
      <c r="P5" s="73">
        <v>12899</v>
      </c>
      <c r="Q5" s="74">
        <f t="shared" si="0"/>
        <v>42284448</v>
      </c>
      <c r="R5" s="74">
        <f t="shared" si="0"/>
        <v>33520</v>
      </c>
      <c r="S5" s="75" t="e">
        <f>IF(Q5&lt;&gt;0,R5/G5,"")</f>
        <v>#VALUE!</v>
      </c>
      <c r="T5" s="75">
        <f>IF(Q5&lt;&gt;0,Q5/R5,"")</f>
        <v>1261.469212410501</v>
      </c>
      <c r="U5" s="76">
        <v>58412801</v>
      </c>
      <c r="V5" s="77">
        <f>IF(U5&lt;&gt;0,-(U5-Q5)/U5,"")</f>
        <v>-0.2761099061145861</v>
      </c>
      <c r="W5" s="48">
        <v>201852833</v>
      </c>
      <c r="X5" s="48">
        <v>154520</v>
      </c>
      <c r="Y5" s="75">
        <f>W5/X5</f>
        <v>1306.3217253429978</v>
      </c>
    </row>
    <row r="6" spans="1:25" ht="30" customHeight="1">
      <c r="A6" s="40">
        <v>3</v>
      </c>
      <c r="B6" s="41"/>
      <c r="C6" s="69" t="s">
        <v>27</v>
      </c>
      <c r="D6" s="70">
        <v>41627</v>
      </c>
      <c r="E6" s="71" t="s">
        <v>28</v>
      </c>
      <c r="F6" s="72">
        <v>32</v>
      </c>
      <c r="G6" s="72" t="s">
        <v>24</v>
      </c>
      <c r="H6" s="72">
        <v>1</v>
      </c>
      <c r="I6" s="78">
        <v>2825545</v>
      </c>
      <c r="J6" s="78">
        <v>2206</v>
      </c>
      <c r="K6" s="78">
        <v>4048315</v>
      </c>
      <c r="L6" s="78">
        <v>3179</v>
      </c>
      <c r="M6" s="78">
        <v>7710505</v>
      </c>
      <c r="N6" s="78">
        <v>5911</v>
      </c>
      <c r="O6" s="78">
        <v>7263345</v>
      </c>
      <c r="P6" s="78">
        <v>5472</v>
      </c>
      <c r="Q6" s="74">
        <f t="shared" si="0"/>
        <v>21847710</v>
      </c>
      <c r="R6" s="74">
        <f t="shared" si="0"/>
        <v>16768</v>
      </c>
      <c r="S6" s="75" t="e">
        <f>IF(Q6&lt;&gt;0,R6/G6,"")</f>
        <v>#VALUE!</v>
      </c>
      <c r="T6" s="75">
        <f>IF(Q6&lt;&gt;0,Q6/R6,"")</f>
        <v>1302.9407204198474</v>
      </c>
      <c r="U6" s="76">
        <v>0</v>
      </c>
      <c r="V6" s="77">
        <f>IF(U6&lt;&gt;0,-(U6-Q6)/U6,"")</f>
      </c>
      <c r="W6" s="79">
        <v>21847710</v>
      </c>
      <c r="X6" s="79">
        <v>16768</v>
      </c>
      <c r="Y6" s="75">
        <f>W6/X6</f>
        <v>1302.9407204198474</v>
      </c>
    </row>
    <row r="7" spans="1:25" ht="30" customHeight="1">
      <c r="A7" s="40">
        <v>4</v>
      </c>
      <c r="B7" s="41"/>
      <c r="C7" s="69" t="s">
        <v>29</v>
      </c>
      <c r="D7" s="70">
        <v>41613</v>
      </c>
      <c r="E7" s="71" t="s">
        <v>30</v>
      </c>
      <c r="F7" s="72">
        <v>57</v>
      </c>
      <c r="G7" s="72" t="s">
        <v>24</v>
      </c>
      <c r="H7" s="72">
        <v>3</v>
      </c>
      <c r="I7" s="80">
        <v>1884764</v>
      </c>
      <c r="J7" s="80">
        <v>1427</v>
      </c>
      <c r="K7" s="80">
        <v>3236658</v>
      </c>
      <c r="L7" s="80">
        <v>2470</v>
      </c>
      <c r="M7" s="80">
        <v>5616044</v>
      </c>
      <c r="N7" s="80">
        <v>4159</v>
      </c>
      <c r="O7" s="80">
        <v>5711345</v>
      </c>
      <c r="P7" s="80">
        <v>4199</v>
      </c>
      <c r="Q7" s="74">
        <f t="shared" si="0"/>
        <v>16448811</v>
      </c>
      <c r="R7" s="74">
        <f t="shared" si="0"/>
        <v>12255</v>
      </c>
      <c r="S7" s="75" t="e">
        <f>IF(Q7&lt;&gt;0,R7/G7,"")</f>
        <v>#VALUE!</v>
      </c>
      <c r="T7" s="75">
        <f>IF(Q7&lt;&gt;0,Q7/R7,"")</f>
        <v>1342.2122399020807</v>
      </c>
      <c r="U7" s="76">
        <v>24811226</v>
      </c>
      <c r="V7" s="77">
        <f>IF(U7&lt;&gt;0,-(U7-Q7)/U7,"")</f>
        <v>-0.3370415875458956</v>
      </c>
      <c r="W7" s="79">
        <v>88855214</v>
      </c>
      <c r="X7" s="79">
        <v>68307</v>
      </c>
      <c r="Y7" s="75">
        <f>W7/X7</f>
        <v>1300.8214970647225</v>
      </c>
    </row>
    <row r="8" spans="1:25" ht="30" customHeight="1">
      <c r="A8" s="40">
        <v>5</v>
      </c>
      <c r="B8" s="41"/>
      <c r="C8" s="69" t="s">
        <v>31</v>
      </c>
      <c r="D8" s="70">
        <v>41627</v>
      </c>
      <c r="E8" s="71" t="s">
        <v>32</v>
      </c>
      <c r="F8" s="72" t="s">
        <v>33</v>
      </c>
      <c r="G8" s="72" t="s">
        <v>24</v>
      </c>
      <c r="H8" s="72">
        <v>1</v>
      </c>
      <c r="I8" s="78">
        <v>823612</v>
      </c>
      <c r="J8" s="78">
        <v>606</v>
      </c>
      <c r="K8" s="78">
        <v>1364309</v>
      </c>
      <c r="L8" s="78">
        <v>1016</v>
      </c>
      <c r="M8" s="78">
        <v>3670540</v>
      </c>
      <c r="N8" s="78">
        <v>2705</v>
      </c>
      <c r="O8" s="78">
        <v>4492605</v>
      </c>
      <c r="P8" s="78">
        <v>3301</v>
      </c>
      <c r="Q8" s="74">
        <f t="shared" si="0"/>
        <v>10351066</v>
      </c>
      <c r="R8" s="74">
        <f t="shared" si="0"/>
        <v>7628</v>
      </c>
      <c r="S8" s="75" t="e">
        <f>IF(Q8&lt;&gt;0,R8/G8,"")</f>
        <v>#VALUE!</v>
      </c>
      <c r="T8" s="75">
        <f>IF(Q8&lt;&gt;0,Q8/R8,"")</f>
        <v>1356.9829575249082</v>
      </c>
      <c r="U8" s="76">
        <v>0</v>
      </c>
      <c r="V8" s="77">
        <f>IF(U8&lt;&gt;0,-(U8-Q8)/U8,"")</f>
      </c>
      <c r="W8" s="79">
        <v>10351066</v>
      </c>
      <c r="X8" s="79">
        <v>7628</v>
      </c>
      <c r="Y8" s="75">
        <f>W8/X8</f>
        <v>1356.9829575249082</v>
      </c>
    </row>
    <row r="9" spans="1:25" ht="30" customHeight="1">
      <c r="A9" s="40">
        <v>6</v>
      </c>
      <c r="B9" s="41"/>
      <c r="C9" s="69" t="s">
        <v>34</v>
      </c>
      <c r="D9" s="70">
        <v>41599</v>
      </c>
      <c r="E9" s="71" t="s">
        <v>22</v>
      </c>
      <c r="F9" s="72" t="s">
        <v>35</v>
      </c>
      <c r="G9" s="72" t="s">
        <v>24</v>
      </c>
      <c r="H9" s="72">
        <v>5</v>
      </c>
      <c r="I9" s="73">
        <v>1199300</v>
      </c>
      <c r="J9" s="73">
        <v>940</v>
      </c>
      <c r="K9" s="73">
        <v>1710685</v>
      </c>
      <c r="L9" s="73">
        <v>1317</v>
      </c>
      <c r="M9" s="73">
        <v>2730910</v>
      </c>
      <c r="N9" s="73">
        <v>2034</v>
      </c>
      <c r="O9" s="73">
        <v>2849200</v>
      </c>
      <c r="P9" s="73">
        <v>2098</v>
      </c>
      <c r="Q9" s="74">
        <f>+I9+K9+M9+O9</f>
        <v>8490095</v>
      </c>
      <c r="R9" s="74">
        <f>+J9+L9+N9+P9</f>
        <v>6389</v>
      </c>
      <c r="S9" s="75" t="e">
        <f>IF(Q9&lt;&gt;0,R9/G9,"")</f>
        <v>#VALUE!</v>
      </c>
      <c r="T9" s="75">
        <f>IF(Q9&lt;&gt;0,Q9/R9,"")</f>
        <v>1328.8613241508842</v>
      </c>
      <c r="U9" s="76">
        <v>12929294</v>
      </c>
      <c r="V9" s="77">
        <f>IF(U9&lt;&gt;0,-(U9-Q9)/U9,"")</f>
        <v>-0.3433442692230527</v>
      </c>
      <c r="W9" s="48">
        <v>230138185</v>
      </c>
      <c r="X9" s="48">
        <v>172999</v>
      </c>
      <c r="Y9" s="75">
        <f>W9/X9</f>
        <v>1330.2862155272574</v>
      </c>
    </row>
    <row r="10" spans="1:25" ht="30.75" customHeight="1">
      <c r="A10" s="40">
        <v>7</v>
      </c>
      <c r="B10" s="41"/>
      <c r="C10" s="69" t="s">
        <v>36</v>
      </c>
      <c r="D10" s="70">
        <v>41578</v>
      </c>
      <c r="E10" s="71" t="s">
        <v>28</v>
      </c>
      <c r="F10" s="72">
        <v>32</v>
      </c>
      <c r="G10" s="72" t="s">
        <v>24</v>
      </c>
      <c r="H10" s="72">
        <v>8</v>
      </c>
      <c r="I10" s="81">
        <v>710465</v>
      </c>
      <c r="J10" s="81">
        <v>521</v>
      </c>
      <c r="K10" s="81">
        <v>1366275</v>
      </c>
      <c r="L10" s="81">
        <v>1018</v>
      </c>
      <c r="M10" s="81">
        <v>2029572</v>
      </c>
      <c r="N10" s="81">
        <v>1469</v>
      </c>
      <c r="O10" s="81">
        <v>2030320</v>
      </c>
      <c r="P10" s="81">
        <v>1447</v>
      </c>
      <c r="Q10" s="74">
        <f>+I10+K10+M10+O10</f>
        <v>6136632</v>
      </c>
      <c r="R10" s="74">
        <f>+J10+L10+N10+P10</f>
        <v>4455</v>
      </c>
      <c r="S10" s="75" t="e">
        <f>IF(Q10&lt;&gt;0,R10/G10,"")</f>
        <v>#VALUE!</v>
      </c>
      <c r="T10" s="75">
        <f>IF(Q10&lt;&gt;0,Q10/R10,"")</f>
        <v>1377.470707070707</v>
      </c>
      <c r="U10" s="76">
        <v>8715540</v>
      </c>
      <c r="V10" s="77">
        <f>IF(U10&lt;&gt;0,-(U10-Q10)/U10,"")</f>
        <v>-0.2958976724333776</v>
      </c>
      <c r="W10" s="82">
        <v>274782480</v>
      </c>
      <c r="X10" s="82">
        <v>208400</v>
      </c>
      <c r="Y10" s="75">
        <f>W10/X10</f>
        <v>1318.5339731285987</v>
      </c>
    </row>
    <row r="11" spans="1:25" ht="30" customHeight="1">
      <c r="A11" s="40">
        <v>8</v>
      </c>
      <c r="B11" s="41"/>
      <c r="C11" s="69" t="s">
        <v>37</v>
      </c>
      <c r="D11" s="70">
        <v>41627</v>
      </c>
      <c r="E11" s="71" t="s">
        <v>38</v>
      </c>
      <c r="F11" s="72">
        <v>15</v>
      </c>
      <c r="G11" s="72" t="s">
        <v>24</v>
      </c>
      <c r="H11" s="72">
        <v>1</v>
      </c>
      <c r="I11" s="78">
        <v>323080</v>
      </c>
      <c r="J11" s="78">
        <v>257</v>
      </c>
      <c r="K11" s="78">
        <v>481530</v>
      </c>
      <c r="L11" s="78">
        <v>360</v>
      </c>
      <c r="M11" s="78">
        <v>1214830</v>
      </c>
      <c r="N11" s="78">
        <v>925</v>
      </c>
      <c r="O11" s="78">
        <v>1189670</v>
      </c>
      <c r="P11" s="78">
        <v>896</v>
      </c>
      <c r="Q11" s="74">
        <f>+I11+K11+M11+O11</f>
        <v>3209110</v>
      </c>
      <c r="R11" s="74">
        <f>+J11+L11+N11+P11</f>
        <v>2438</v>
      </c>
      <c r="S11" s="75" t="e">
        <f>IF(Q11&lt;&gt;0,R11/G11,"")</f>
        <v>#VALUE!</v>
      </c>
      <c r="T11" s="75">
        <f>IF(Q11&lt;&gt;0,Q11/R11,"")</f>
        <v>1316.2879409351929</v>
      </c>
      <c r="U11" s="76">
        <v>0</v>
      </c>
      <c r="V11" s="77">
        <f>IF(U11&lt;&gt;0,-(U11-Q11)/U11,"")</f>
      </c>
      <c r="W11" s="79">
        <v>3209110</v>
      </c>
      <c r="X11" s="79">
        <v>2438</v>
      </c>
      <c r="Y11" s="75">
        <f>W11/X11</f>
        <v>1316.2879409351929</v>
      </c>
    </row>
    <row r="12" spans="1:25" ht="30" customHeight="1">
      <c r="A12" s="40">
        <v>9</v>
      </c>
      <c r="B12" s="41"/>
      <c r="C12" s="69" t="s">
        <v>39</v>
      </c>
      <c r="D12" s="70">
        <v>41592</v>
      </c>
      <c r="E12" s="71" t="s">
        <v>22</v>
      </c>
      <c r="F12" s="72" t="s">
        <v>40</v>
      </c>
      <c r="G12" s="72" t="s">
        <v>24</v>
      </c>
      <c r="H12" s="72">
        <v>6</v>
      </c>
      <c r="I12" s="73">
        <v>264230</v>
      </c>
      <c r="J12" s="73">
        <v>191</v>
      </c>
      <c r="K12" s="73">
        <v>643210</v>
      </c>
      <c r="L12" s="73">
        <v>456</v>
      </c>
      <c r="M12" s="73">
        <v>909940</v>
      </c>
      <c r="N12" s="73">
        <v>632</v>
      </c>
      <c r="O12" s="73">
        <v>990236</v>
      </c>
      <c r="P12" s="73">
        <v>676</v>
      </c>
      <c r="Q12" s="74">
        <f>+I12+K12+M12+O12</f>
        <v>2807616</v>
      </c>
      <c r="R12" s="74">
        <f>+J12+L12+N12+P12</f>
        <v>1955</v>
      </c>
      <c r="S12" s="75" t="e">
        <f>IF(Q12&lt;&gt;0,R12/G12,"")</f>
        <v>#VALUE!</v>
      </c>
      <c r="T12" s="75">
        <f>IF(Q12&lt;&gt;0,Q12/R12,"")</f>
        <v>1436.120716112532</v>
      </c>
      <c r="U12" s="76">
        <v>6099905</v>
      </c>
      <c r="V12" s="77">
        <f>IF(U12&lt;&gt;0,-(U12-Q12)/U12,"")</f>
        <v>-0.5397279137953788</v>
      </c>
      <c r="W12" s="48">
        <v>240897450</v>
      </c>
      <c r="X12" s="48">
        <v>166670</v>
      </c>
      <c r="Y12" s="75">
        <f>W12/X12</f>
        <v>1445.3557928841424</v>
      </c>
    </row>
    <row r="13" spans="1:25" ht="30" customHeight="1">
      <c r="A13" s="40">
        <v>10</v>
      </c>
      <c r="B13" s="41"/>
      <c r="C13" s="69" t="s">
        <v>41</v>
      </c>
      <c r="D13" s="70">
        <v>41627</v>
      </c>
      <c r="E13" s="71" t="s">
        <v>22</v>
      </c>
      <c r="F13" s="72">
        <v>15</v>
      </c>
      <c r="G13" s="72" t="s">
        <v>24</v>
      </c>
      <c r="H13" s="72">
        <v>1</v>
      </c>
      <c r="I13" s="73">
        <v>135450</v>
      </c>
      <c r="J13" s="73">
        <v>108</v>
      </c>
      <c r="K13" s="73">
        <v>349180</v>
      </c>
      <c r="L13" s="73">
        <v>274</v>
      </c>
      <c r="M13" s="73">
        <v>951555</v>
      </c>
      <c r="N13" s="73">
        <v>754</v>
      </c>
      <c r="O13" s="73">
        <v>1255320</v>
      </c>
      <c r="P13" s="73">
        <v>977</v>
      </c>
      <c r="Q13" s="74">
        <f>+I13+K13+M13+O13</f>
        <v>2691505</v>
      </c>
      <c r="R13" s="74">
        <f>+J13+L13+N13+P13</f>
        <v>2113</v>
      </c>
      <c r="S13" s="75" t="e">
        <f>IF(Q13&lt;&gt;0,R13/G13,"")</f>
        <v>#VALUE!</v>
      </c>
      <c r="T13" s="75">
        <f>IF(Q13&lt;&gt;0,Q13/R13,"")</f>
        <v>1273.783719829626</v>
      </c>
      <c r="U13" s="76">
        <v>0</v>
      </c>
      <c r="V13" s="77">
        <f>IF(U13&lt;&gt;0,-(U13-Q13)/U13,"")</f>
      </c>
      <c r="W13" s="48">
        <v>2691505</v>
      </c>
      <c r="X13" s="48">
        <v>2113</v>
      </c>
      <c r="Y13" s="75">
        <f>W13/X13</f>
        <v>1273.783719829626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9" t="s">
        <v>17</v>
      </c>
      <c r="C15" s="60"/>
      <c r="D15" s="60"/>
      <c r="E15" s="61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199069853</v>
      </c>
      <c r="R15" s="27">
        <f>SUM(R4:R14)</f>
        <v>145736</v>
      </c>
      <c r="S15" s="28" t="e">
        <f>R15/G15</f>
        <v>#DIV/0!</v>
      </c>
      <c r="T15" s="49">
        <f>Q15/R15</f>
        <v>1365.9621027062633</v>
      </c>
      <c r="U15" s="54">
        <v>273587677</v>
      </c>
      <c r="V15" s="38">
        <f>IF(U15&lt;&gt;0,-(U15-Q15)/U15,"")</f>
        <v>-0.27237273556001573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6" t="s">
        <v>19</v>
      </c>
      <c r="V16" s="56"/>
      <c r="W16" s="56"/>
      <c r="X16" s="56"/>
      <c r="Y16" s="5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7"/>
      <c r="V17" s="57"/>
      <c r="W17" s="57"/>
      <c r="X17" s="57"/>
      <c r="Y17" s="5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7"/>
      <c r="V18" s="57"/>
      <c r="W18" s="57"/>
      <c r="X18" s="57"/>
      <c r="Y18" s="57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Pataki Andrea</cp:lastModifiedBy>
  <cp:lastPrinted>2008-10-22T07:58:06Z</cp:lastPrinted>
  <dcterms:created xsi:type="dcterms:W3CDTF">2006-04-04T07:29:08Z</dcterms:created>
  <dcterms:modified xsi:type="dcterms:W3CDTF">2013-12-30T17:23:38Z</dcterms:modified>
  <cp:category/>
  <cp:version/>
  <cp:contentType/>
  <cp:contentStatus/>
</cp:coreProperties>
</file>