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1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<sst xmlns="http://schemas.openxmlformats.org/spreadsheetml/2006/main" count="66" uniqueCount="41">
  <si>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</si>
  <si>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</si>
  <si>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</si>
  <si>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</si>
  <si>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</si>
  <si>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</si>
  <si>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</si>
  <si>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</si>
  <si>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</si>
  <si>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</si>
  <si>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</si>
  <si>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</si>
  <si>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</si>
  <si>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</si>
  <si>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</si>
  <si>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</si>
  <si>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</si>
  <si>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</si>
  <si>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</si>
  <si>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</si>
  <si>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</si>
  <si>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Little Fockers</t>
  </si>
  <si>
    <t>UIP</t>
  </si>
  <si>
    <t>29+1</t>
  </si>
  <si>
    <t>Üvegtigris 3 (local)</t>
  </si>
  <si>
    <t>Szuez Film</t>
  </si>
  <si>
    <t>n/a</t>
  </si>
  <si>
    <t>The Tourist</t>
  </si>
  <si>
    <t>InterCom</t>
  </si>
  <si>
    <t>Tangled</t>
  </si>
  <si>
    <t>Forum Hungary</t>
  </si>
  <si>
    <t>TRON: Legacy</t>
  </si>
  <si>
    <t>The Chronicles of Narnia: The Voyage of the Dawn Treader</t>
  </si>
  <si>
    <t>23-21-2</t>
  </si>
  <si>
    <t>Harry Potter and the Deathly Hallows Part I.</t>
  </si>
  <si>
    <t>45+2+1</t>
  </si>
  <si>
    <t>Megamind</t>
  </si>
  <si>
    <t>18+18+2</t>
  </si>
  <si>
    <t>Arthur et la guerre des deux mondes</t>
  </si>
  <si>
    <t>Life As We Know It</t>
  </si>
  <si>
    <t>27+2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</si>
</sst>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8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/>
    </xf>
    <xf numFmtId="3" fontId="15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3" fontId="33" fillId="25" borderId="26" xfId="0" applyNumberFormat="1" applyFont="1" applyFill="1" applyBorder="1" applyAlignment="1">
      <alignment vertical="center"/>
    </xf>
    <xf numFmtId="3" fontId="14" fillId="25" borderId="26" xfId="39" applyNumberFormat="1" applyFont="1" applyFill="1" applyBorder="1" applyAlignment="1">
      <alignment horizontal="right"/>
    </xf>
    <xf numFmtId="198" fontId="14" fillId="0" borderId="26" xfId="39" applyNumberFormat="1" applyFont="1" applyFill="1" applyBorder="1" applyAlignment="1">
      <alignment/>
    </xf>
    <xf numFmtId="198" fontId="14" fillId="25" borderId="26" xfId="39" applyNumberFormat="1" applyFont="1" applyFill="1" applyBorder="1" applyAlignment="1">
      <alignment/>
    </xf>
    <xf numFmtId="198" fontId="15" fillId="25" borderId="26" xfId="39" applyNumberFormat="1" applyFont="1" applyFill="1" applyBorder="1" applyAlignment="1">
      <alignment/>
    </xf>
    <xf numFmtId="0" fontId="14" fillId="25" borderId="26" xfId="0" applyFont="1" applyFill="1" applyBorder="1" applyAlignment="1">
      <alignment vertical="center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9261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6487775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1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30 DECEMBER 2010 - 2 JANUARY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C19" sqref="C19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58.421875" style="0" customWidth="1"/>
    <col min="4" max="4" width="13.0039062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2.28125" style="0" customWidth="1"/>
    <col min="16" max="16" width="8.8515625" style="0" customWidth="1"/>
    <col min="17" max="17" width="13.003906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9" t="s">
        <v>0</v>
      </c>
      <c r="D2" s="81" t="s">
        <v>1</v>
      </c>
      <c r="E2" s="81" t="s">
        <v>2</v>
      </c>
      <c r="F2" s="71" t="s">
        <v>3</v>
      </c>
      <c r="G2" s="71" t="s">
        <v>4</v>
      </c>
      <c r="H2" s="71" t="s">
        <v>5</v>
      </c>
      <c r="I2" s="70" t="s">
        <v>18</v>
      </c>
      <c r="J2" s="70"/>
      <c r="K2" s="70" t="s">
        <v>6</v>
      </c>
      <c r="L2" s="70"/>
      <c r="M2" s="70" t="s">
        <v>7</v>
      </c>
      <c r="N2" s="70"/>
      <c r="O2" s="70" t="s">
        <v>8</v>
      </c>
      <c r="P2" s="70"/>
      <c r="Q2" s="70" t="s">
        <v>9</v>
      </c>
      <c r="R2" s="70"/>
      <c r="S2" s="70"/>
      <c r="T2" s="70"/>
      <c r="U2" s="70" t="s">
        <v>10</v>
      </c>
      <c r="V2" s="70"/>
      <c r="W2" s="70" t="s">
        <v>11</v>
      </c>
      <c r="X2" s="70"/>
      <c r="Y2" s="75"/>
    </row>
    <row r="3" spans="1:25" ht="30" customHeight="1">
      <c r="A3" s="13"/>
      <c r="B3" s="14"/>
      <c r="C3" s="80"/>
      <c r="D3" s="82"/>
      <c r="E3" s="83"/>
      <c r="F3" s="72"/>
      <c r="G3" s="72"/>
      <c r="H3" s="72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40535</v>
      </c>
      <c r="E4" s="57" t="s">
        <v>22</v>
      </c>
      <c r="F4" s="58" t="s">
        <v>23</v>
      </c>
      <c r="G4" s="58">
        <v>30</v>
      </c>
      <c r="H4" s="58">
        <v>2</v>
      </c>
      <c r="I4" s="59">
        <v>14133830</v>
      </c>
      <c r="J4" s="59">
        <v>12425</v>
      </c>
      <c r="K4" s="59">
        <v>3561360</v>
      </c>
      <c r="L4" s="59">
        <v>3069</v>
      </c>
      <c r="M4" s="59">
        <v>8465550</v>
      </c>
      <c r="N4" s="59">
        <v>7109</v>
      </c>
      <c r="O4" s="59">
        <v>10971375</v>
      </c>
      <c r="P4" s="59">
        <v>9171</v>
      </c>
      <c r="Q4" s="60">
        <f>+I4+K4+M4+O4</f>
        <v>37132115</v>
      </c>
      <c r="R4" s="60">
        <f>+J4+L4+N4+P4</f>
        <v>31774</v>
      </c>
      <c r="S4" s="61">
        <f>IF(Q4&lt;&gt;0,R4/G4,"")</f>
        <v>1059.1333333333334</v>
      </c>
      <c r="T4" s="61">
        <f>IF(Q4&lt;&gt;0,Q4/R4,"")</f>
        <v>1168.632057657204</v>
      </c>
      <c r="U4" s="62">
        <v>34528500</v>
      </c>
      <c r="V4" s="63">
        <f>IF(U4&lt;&gt;0,-(U4-Q4)/U4,"")</f>
        <v>0.07540481051884675</v>
      </c>
      <c r="W4" s="48">
        <v>126501145</v>
      </c>
      <c r="X4" s="48">
        <v>112154</v>
      </c>
      <c r="Y4" s="50">
        <f>W4/X4</f>
        <v>1127.9236139593772</v>
      </c>
    </row>
    <row r="5" spans="1:25" ht="30" customHeight="1">
      <c r="A5" s="40">
        <v>2</v>
      </c>
      <c r="B5" s="41"/>
      <c r="C5" s="64" t="s">
        <v>24</v>
      </c>
      <c r="D5" s="56">
        <v>40528</v>
      </c>
      <c r="E5" s="57" t="s">
        <v>25</v>
      </c>
      <c r="F5" s="58">
        <v>42</v>
      </c>
      <c r="G5" s="58" t="s">
        <v>26</v>
      </c>
      <c r="H5" s="58">
        <v>3</v>
      </c>
      <c r="I5" s="65"/>
      <c r="J5" s="65"/>
      <c r="K5" s="59"/>
      <c r="L5" s="59"/>
      <c r="M5" s="59"/>
      <c r="N5" s="59"/>
      <c r="O5" s="59"/>
      <c r="P5" s="59"/>
      <c r="Q5" s="60">
        <v>34223870</v>
      </c>
      <c r="R5" s="60">
        <v>32120</v>
      </c>
      <c r="S5" s="61" t="e">
        <f>IF(Q5&lt;&gt;0,R5/G5,"")</f>
        <v>#VALUE!</v>
      </c>
      <c r="T5" s="61">
        <f>IF(Q5&lt;&gt;0,Q5/R5,"")</f>
        <v>1065.500311332503</v>
      </c>
      <c r="U5" s="60">
        <v>30467498</v>
      </c>
      <c r="V5" s="63">
        <f>IF(U5&lt;&gt;0,-(U5-Q5)/U5,"")</f>
        <v>0.12329112157486644</v>
      </c>
      <c r="W5" s="48">
        <v>208912341</v>
      </c>
      <c r="X5" s="48">
        <v>193358</v>
      </c>
      <c r="Y5" s="50">
        <f>W5/X5</f>
        <v>1080.4432244851519</v>
      </c>
    </row>
    <row r="6" spans="1:25" ht="30" customHeight="1">
      <c r="A6" s="40">
        <v>3</v>
      </c>
      <c r="B6" s="41"/>
      <c r="C6" s="55" t="s">
        <v>27</v>
      </c>
      <c r="D6" s="56">
        <v>40541</v>
      </c>
      <c r="E6" s="57" t="s">
        <v>28</v>
      </c>
      <c r="F6" s="58">
        <v>25</v>
      </c>
      <c r="G6" s="58" t="s">
        <v>26</v>
      </c>
      <c r="H6" s="58">
        <v>1</v>
      </c>
      <c r="I6" s="66">
        <v>11154685</v>
      </c>
      <c r="J6" s="67">
        <v>9195</v>
      </c>
      <c r="K6" s="67">
        <v>2351915</v>
      </c>
      <c r="L6" s="67">
        <v>1950</v>
      </c>
      <c r="M6" s="67">
        <v>9207170</v>
      </c>
      <c r="N6" s="67">
        <v>7449</v>
      </c>
      <c r="O6" s="67">
        <v>10442405</v>
      </c>
      <c r="P6" s="67">
        <v>9194</v>
      </c>
      <c r="Q6" s="60">
        <f aca="true" t="shared" si="0" ref="Q6:R13">+I6+K6+M6+O6</f>
        <v>33156175</v>
      </c>
      <c r="R6" s="60">
        <f t="shared" si="0"/>
        <v>27788</v>
      </c>
      <c r="S6" s="61" t="e">
        <f aca="true" t="shared" si="1" ref="S6:S13">IF(Q6&lt;&gt;0,R6/G6,"")</f>
        <v>#VALUE!</v>
      </c>
      <c r="T6" s="61">
        <f aca="true" t="shared" si="2" ref="T6:T13">IF(Q6&lt;&gt;0,Q6/R6,"")</f>
        <v>1193.1832085792428</v>
      </c>
      <c r="U6" s="62">
        <v>0</v>
      </c>
      <c r="V6" s="63">
        <f aca="true" t="shared" si="3" ref="V6:V13">IF(U6&lt;&gt;0,-(U6-Q6)/U6,"")</f>
      </c>
      <c r="W6" s="68">
        <v>41363350</v>
      </c>
      <c r="X6" s="68">
        <v>34590</v>
      </c>
      <c r="Y6" s="50">
        <f aca="true" t="shared" si="4" ref="Y6:Y13">W6/X6</f>
        <v>1195.8181555362821</v>
      </c>
    </row>
    <row r="7" spans="1:25" ht="30" customHeight="1">
      <c r="A7" s="40">
        <v>4</v>
      </c>
      <c r="B7" s="41"/>
      <c r="C7" s="64" t="s">
        <v>29</v>
      </c>
      <c r="D7" s="56">
        <v>40514</v>
      </c>
      <c r="E7" s="57" t="s">
        <v>30</v>
      </c>
      <c r="F7" s="58">
        <v>47</v>
      </c>
      <c r="G7" s="58" t="s">
        <v>26</v>
      </c>
      <c r="H7" s="58">
        <v>5</v>
      </c>
      <c r="I7" s="59">
        <v>11892615</v>
      </c>
      <c r="J7" s="59">
        <v>9314</v>
      </c>
      <c r="K7" s="59">
        <v>4897120</v>
      </c>
      <c r="L7" s="59">
        <v>3976</v>
      </c>
      <c r="M7" s="59">
        <v>4373260</v>
      </c>
      <c r="N7" s="59">
        <v>3399</v>
      </c>
      <c r="O7" s="59">
        <v>9342450</v>
      </c>
      <c r="P7" s="59">
        <v>7216</v>
      </c>
      <c r="Q7" s="60">
        <f t="shared" si="0"/>
        <v>30505445</v>
      </c>
      <c r="R7" s="60">
        <f t="shared" si="0"/>
        <v>23905</v>
      </c>
      <c r="S7" s="61" t="e">
        <f t="shared" si="1"/>
        <v>#VALUE!</v>
      </c>
      <c r="T7" s="61">
        <f t="shared" si="2"/>
        <v>1276.111482953357</v>
      </c>
      <c r="U7" s="62">
        <v>18683075</v>
      </c>
      <c r="V7" s="63">
        <f t="shared" si="3"/>
        <v>0.6327850206671011</v>
      </c>
      <c r="W7" s="48">
        <v>245002090</v>
      </c>
      <c r="X7" s="48">
        <v>193088</v>
      </c>
      <c r="Y7" s="50">
        <f t="shared" si="4"/>
        <v>1268.8623322008618</v>
      </c>
    </row>
    <row r="8" spans="1:25" ht="30" customHeight="1">
      <c r="A8" s="40">
        <v>5</v>
      </c>
      <c r="B8" s="41"/>
      <c r="C8" s="64" t="s">
        <v>31</v>
      </c>
      <c r="D8" s="56">
        <v>40528</v>
      </c>
      <c r="E8" s="57" t="s">
        <v>30</v>
      </c>
      <c r="F8" s="58">
        <v>47</v>
      </c>
      <c r="G8" s="58" t="s">
        <v>26</v>
      </c>
      <c r="H8" s="58">
        <v>3</v>
      </c>
      <c r="I8" s="59">
        <v>9696080</v>
      </c>
      <c r="J8" s="59">
        <v>6680</v>
      </c>
      <c r="K8" s="59">
        <v>2023570</v>
      </c>
      <c r="L8" s="59">
        <v>1403</v>
      </c>
      <c r="M8" s="59">
        <v>5658290</v>
      </c>
      <c r="N8" s="59">
        <v>3777</v>
      </c>
      <c r="O8" s="59">
        <v>6582495</v>
      </c>
      <c r="P8" s="59">
        <v>4385</v>
      </c>
      <c r="Q8" s="60">
        <f t="shared" si="0"/>
        <v>23960435</v>
      </c>
      <c r="R8" s="60">
        <f t="shared" si="0"/>
        <v>16245</v>
      </c>
      <c r="S8" s="61" t="e">
        <f t="shared" si="1"/>
        <v>#VALUE!</v>
      </c>
      <c r="T8" s="61">
        <f t="shared" si="2"/>
        <v>1474.942136041859</v>
      </c>
      <c r="U8" s="62">
        <v>20690050</v>
      </c>
      <c r="V8" s="63">
        <f t="shared" si="3"/>
        <v>0.15806559191495428</v>
      </c>
      <c r="W8" s="48">
        <v>133753735</v>
      </c>
      <c r="X8" s="48">
        <v>92682</v>
      </c>
      <c r="Y8" s="50">
        <f t="shared" si="4"/>
        <v>1443.1468354157225</v>
      </c>
    </row>
    <row r="9" spans="1:25" ht="30" customHeight="1">
      <c r="A9" s="40">
        <v>6</v>
      </c>
      <c r="B9" s="41"/>
      <c r="C9" s="69" t="s">
        <v>32</v>
      </c>
      <c r="D9" s="56">
        <v>40521</v>
      </c>
      <c r="E9" s="57" t="s">
        <v>28</v>
      </c>
      <c r="F9" s="58" t="s">
        <v>33</v>
      </c>
      <c r="G9" s="58" t="s">
        <v>26</v>
      </c>
      <c r="H9" s="58">
        <v>4</v>
      </c>
      <c r="I9" s="66">
        <v>6339640</v>
      </c>
      <c r="J9" s="67">
        <v>4868</v>
      </c>
      <c r="K9" s="67">
        <v>1790800</v>
      </c>
      <c r="L9" s="67">
        <v>1389</v>
      </c>
      <c r="M9" s="67">
        <v>2812220</v>
      </c>
      <c r="N9" s="67">
        <v>2055</v>
      </c>
      <c r="O9" s="67">
        <v>4524680</v>
      </c>
      <c r="P9" s="67">
        <v>3366</v>
      </c>
      <c r="Q9" s="60">
        <f t="shared" si="0"/>
        <v>15467340</v>
      </c>
      <c r="R9" s="60">
        <f t="shared" si="0"/>
        <v>11678</v>
      </c>
      <c r="S9" s="61" t="e">
        <f t="shared" si="1"/>
        <v>#VALUE!</v>
      </c>
      <c r="T9" s="61">
        <f t="shared" si="2"/>
        <v>1324.485357081692</v>
      </c>
      <c r="U9" s="62">
        <v>11240980</v>
      </c>
      <c r="V9" s="63">
        <f t="shared" si="3"/>
        <v>0.375977895165724</v>
      </c>
      <c r="W9" s="68">
        <v>120160300</v>
      </c>
      <c r="X9" s="68">
        <v>91677</v>
      </c>
      <c r="Y9" s="50">
        <f t="shared" si="4"/>
        <v>1310.6918856419823</v>
      </c>
    </row>
    <row r="10" spans="1:25" ht="30" customHeight="1">
      <c r="A10" s="40">
        <v>7</v>
      </c>
      <c r="B10" s="41"/>
      <c r="C10" s="55" t="s">
        <v>34</v>
      </c>
      <c r="D10" s="56">
        <v>40507</v>
      </c>
      <c r="E10" s="57" t="s">
        <v>28</v>
      </c>
      <c r="F10" s="58" t="s">
        <v>35</v>
      </c>
      <c r="G10" s="58" t="s">
        <v>26</v>
      </c>
      <c r="H10" s="58">
        <v>6</v>
      </c>
      <c r="I10" s="66">
        <v>5108720</v>
      </c>
      <c r="J10" s="67">
        <v>4758</v>
      </c>
      <c r="K10" s="67">
        <v>1201820</v>
      </c>
      <c r="L10" s="67">
        <v>1102</v>
      </c>
      <c r="M10" s="67">
        <v>2426680</v>
      </c>
      <c r="N10" s="67">
        <v>2117</v>
      </c>
      <c r="O10" s="67">
        <v>3347450</v>
      </c>
      <c r="P10" s="67">
        <v>2959</v>
      </c>
      <c r="Q10" s="60">
        <f t="shared" si="0"/>
        <v>12084670</v>
      </c>
      <c r="R10" s="60">
        <f t="shared" si="0"/>
        <v>10936</v>
      </c>
      <c r="S10" s="61" t="e">
        <f t="shared" si="1"/>
        <v>#VALUE!</v>
      </c>
      <c r="T10" s="61">
        <f t="shared" si="2"/>
        <v>1105.0356620336504</v>
      </c>
      <c r="U10" s="62">
        <v>9306460</v>
      </c>
      <c r="V10" s="63">
        <f t="shared" si="3"/>
        <v>0.29852489561014606</v>
      </c>
      <c r="W10" s="68">
        <v>414689140</v>
      </c>
      <c r="X10" s="68">
        <v>380301</v>
      </c>
      <c r="Y10" s="50">
        <f t="shared" si="4"/>
        <v>1090.4234803484608</v>
      </c>
    </row>
    <row r="11" spans="1:25" ht="30" customHeight="1">
      <c r="A11" s="40">
        <v>8</v>
      </c>
      <c r="B11" s="41"/>
      <c r="C11" s="55" t="s">
        <v>36</v>
      </c>
      <c r="D11" s="56">
        <v>40528</v>
      </c>
      <c r="E11" s="57" t="s">
        <v>22</v>
      </c>
      <c r="F11" s="58" t="s">
        <v>37</v>
      </c>
      <c r="G11" s="58">
        <v>38</v>
      </c>
      <c r="H11" s="58">
        <v>3</v>
      </c>
      <c r="I11" s="59">
        <v>3381900</v>
      </c>
      <c r="J11" s="59">
        <v>2548</v>
      </c>
      <c r="K11" s="59">
        <v>1172100</v>
      </c>
      <c r="L11" s="59">
        <v>877</v>
      </c>
      <c r="M11" s="59">
        <v>1616330</v>
      </c>
      <c r="N11" s="59">
        <v>1202</v>
      </c>
      <c r="O11" s="59">
        <v>2898660</v>
      </c>
      <c r="P11" s="59">
        <v>2156</v>
      </c>
      <c r="Q11" s="60">
        <f t="shared" si="0"/>
        <v>9068990</v>
      </c>
      <c r="R11" s="60">
        <f t="shared" si="0"/>
        <v>6783</v>
      </c>
      <c r="S11" s="61">
        <f t="shared" si="1"/>
        <v>178.5</v>
      </c>
      <c r="T11" s="61">
        <f t="shared" si="2"/>
        <v>1337.017543859649</v>
      </c>
      <c r="U11" s="62">
        <v>7024380</v>
      </c>
      <c r="V11" s="63">
        <f t="shared" si="3"/>
        <v>0.2910733758708954</v>
      </c>
      <c r="W11" s="48">
        <v>52020030</v>
      </c>
      <c r="X11" s="48">
        <v>39110</v>
      </c>
      <c r="Y11" s="50">
        <f t="shared" si="4"/>
        <v>1330.0953720276145</v>
      </c>
    </row>
    <row r="12" spans="1:25" ht="30" customHeight="1">
      <c r="A12" s="40">
        <v>9</v>
      </c>
      <c r="B12" s="41"/>
      <c r="C12" s="69" t="s">
        <v>38</v>
      </c>
      <c r="D12" s="56">
        <v>40535</v>
      </c>
      <c r="E12" s="57" t="s">
        <v>30</v>
      </c>
      <c r="F12" s="58">
        <v>23</v>
      </c>
      <c r="G12" s="58" t="s">
        <v>26</v>
      </c>
      <c r="H12" s="58">
        <v>2</v>
      </c>
      <c r="I12" s="59">
        <v>1722450</v>
      </c>
      <c r="J12" s="59">
        <v>1640</v>
      </c>
      <c r="K12" s="59">
        <v>727740</v>
      </c>
      <c r="L12" s="59">
        <v>684</v>
      </c>
      <c r="M12" s="59">
        <v>730590</v>
      </c>
      <c r="N12" s="59">
        <v>650</v>
      </c>
      <c r="O12" s="59">
        <v>1613520</v>
      </c>
      <c r="P12" s="59">
        <v>1469</v>
      </c>
      <c r="Q12" s="60">
        <f t="shared" si="0"/>
        <v>4794300</v>
      </c>
      <c r="R12" s="60">
        <f t="shared" si="0"/>
        <v>4443</v>
      </c>
      <c r="S12" s="61" t="e">
        <f t="shared" si="1"/>
        <v>#VALUE!</v>
      </c>
      <c r="T12" s="61">
        <f t="shared" si="2"/>
        <v>1079.0681971640784</v>
      </c>
      <c r="U12" s="62">
        <v>3170705</v>
      </c>
      <c r="V12" s="63">
        <f t="shared" si="3"/>
        <v>0.5120611977462426</v>
      </c>
      <c r="W12" s="48">
        <v>14058920</v>
      </c>
      <c r="X12" s="48">
        <v>13274</v>
      </c>
      <c r="Y12" s="50">
        <f t="shared" si="4"/>
        <v>1059.132138014163</v>
      </c>
    </row>
    <row r="13" spans="1:25" ht="30" customHeight="1">
      <c r="A13" s="40">
        <v>10</v>
      </c>
      <c r="B13" s="41"/>
      <c r="C13" s="55" t="s">
        <v>39</v>
      </c>
      <c r="D13" s="56">
        <v>40514</v>
      </c>
      <c r="E13" s="57" t="s">
        <v>28</v>
      </c>
      <c r="F13" s="58" t="s">
        <v>40</v>
      </c>
      <c r="G13" s="58" t="s">
        <v>26</v>
      </c>
      <c r="H13" s="58">
        <v>5</v>
      </c>
      <c r="I13" s="66">
        <v>1837310</v>
      </c>
      <c r="J13" s="67">
        <v>1617</v>
      </c>
      <c r="K13" s="67">
        <v>156560</v>
      </c>
      <c r="L13" s="67">
        <v>130</v>
      </c>
      <c r="M13" s="67">
        <v>1221000</v>
      </c>
      <c r="N13" s="67">
        <v>988</v>
      </c>
      <c r="O13" s="67">
        <v>1309580</v>
      </c>
      <c r="P13" s="67">
        <v>1085</v>
      </c>
      <c r="Q13" s="60">
        <f t="shared" si="0"/>
        <v>4524450</v>
      </c>
      <c r="R13" s="60">
        <f t="shared" si="0"/>
        <v>3820</v>
      </c>
      <c r="S13" s="61" t="e">
        <f t="shared" si="1"/>
        <v>#VALUE!</v>
      </c>
      <c r="T13" s="61">
        <f t="shared" si="2"/>
        <v>1184.4109947643979</v>
      </c>
      <c r="U13" s="62">
        <v>2259140</v>
      </c>
      <c r="V13" s="63">
        <f t="shared" si="3"/>
        <v>1.0027311277742859</v>
      </c>
      <c r="W13" s="68">
        <v>64455500</v>
      </c>
      <c r="X13" s="68">
        <v>56271</v>
      </c>
      <c r="Y13" s="50">
        <f t="shared" si="4"/>
        <v>1145.4479216648008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7.25" thickBot="1">
      <c r="A15" s="22"/>
      <c r="B15" s="76" t="s">
        <v>17</v>
      </c>
      <c r="C15" s="77"/>
      <c r="D15" s="77"/>
      <c r="E15" s="78"/>
      <c r="F15" s="23"/>
      <c r="G15" s="23">
        <f>SUM(G4:G14)</f>
        <v>68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204917790</v>
      </c>
      <c r="R15" s="27">
        <f>SUM(R4:R14)</f>
        <v>169492</v>
      </c>
      <c r="S15" s="28">
        <f>R15/G15</f>
        <v>2492.529411764706</v>
      </c>
      <c r="T15" s="49">
        <f>Q15/R15</f>
        <v>1209.0115757675878</v>
      </c>
      <c r="U15" s="39">
        <v>140414573</v>
      </c>
      <c r="V15" s="38">
        <f>IF(U15&lt;&gt;0,-(U15-Q15)/U15,"")</f>
        <v>0.45937694088205505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3" t="s">
        <v>19</v>
      </c>
      <c r="V16" s="73"/>
      <c r="W16" s="73"/>
      <c r="X16" s="73"/>
      <c r="Y16" s="73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4"/>
      <c r="V17" s="74"/>
      <c r="W17" s="74"/>
      <c r="X17" s="74"/>
      <c r="Y17" s="74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4"/>
      <c r="V18" s="74"/>
      <c r="W18" s="74"/>
      <c r="X18" s="74"/>
      <c r="Y18" s="74"/>
    </row>
  </sheetData>
  <sheetProtection/>
  <mergeCells count="15">
    <mergeCell ref="B15:E15"/>
    <mergeCell ref="C2:C3"/>
    <mergeCell ref="D2:D3"/>
    <mergeCell ref="E2:E3"/>
    <mergeCell ref="U16:Y18"/>
    <mergeCell ref="Q2:T2"/>
    <mergeCell ref="U2:V2"/>
    <mergeCell ref="W2:Y2"/>
    <mergeCell ref="O2:P2"/>
    <mergeCell ref="F2:F3"/>
    <mergeCell ref="G2:G3"/>
    <mergeCell ref="H2:H3"/>
    <mergeCell ref="K2:L2"/>
    <mergeCell ref="I2:J2"/>
    <mergeCell ref="M2:N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</cp:lastModifiedBy>
  <cp:lastPrinted>2008-10-22T07:58:06Z</cp:lastPrinted>
  <dcterms:created xsi:type="dcterms:W3CDTF">2006-04-04T07:29:08Z</dcterms:created>
  <dcterms:modified xsi:type="dcterms:W3CDTF">2011-01-06T10:49:33Z</dcterms:modified>
  <cp:category/>
  <cp:version/>
  <cp:contentType/>
  <cp:contentStatus/>
</cp:coreProperties>
</file>