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<sst xmlns="http://schemas.openxmlformats.org/spreadsheetml/2006/main" count="66" uniqueCount="41">
  <si>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</si>
  <si>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</si>
  <si>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</si>
  <si>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</si>
  <si>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</si>
  <si>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</si>
  <si>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</si>
  <si>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</si>
  <si>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</si>
  <si>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</si>
  <si>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</si>
  <si>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</si>
  <si>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</si>
  <si>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</si>
  <si>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</si>
  <si>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</si>
  <si>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</si>
  <si>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</si>
  <si>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</si>
  <si>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</si>
  <si>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</si>
  <si>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Next Three Days</t>
  </si>
  <si>
    <t>Palace Pictures</t>
  </si>
  <si>
    <t>n/a</t>
  </si>
  <si>
    <t>Love and Other Drugs</t>
  </si>
  <si>
    <t>InterCom</t>
  </si>
  <si>
    <t>Tangled</t>
  </si>
  <si>
    <t>Forum Hungary</t>
  </si>
  <si>
    <t>The Green Hornet</t>
  </si>
  <si>
    <t>19+24+1</t>
  </si>
  <si>
    <t>Üvegtigris 3 (local)</t>
  </si>
  <si>
    <t>Szuez Film</t>
  </si>
  <si>
    <t>The Tourist</t>
  </si>
  <si>
    <t>Little Fockers</t>
  </si>
  <si>
    <t>UIP</t>
  </si>
  <si>
    <t>29+1</t>
  </si>
  <si>
    <t>TRON: Legacy</t>
  </si>
  <si>
    <t>The Chronicles of Narnia: The Voyage of the Dawn Treader</t>
  </si>
  <si>
    <t>23-21-2</t>
  </si>
  <si>
    <t>Harry Potter and the Deathly Hallows Part I.</t>
  </si>
  <si>
    <t>45+2+1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</si>
</sst>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14" fillId="25" borderId="26" xfId="0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 wrapText="1"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15" fillId="0" borderId="26" xfId="0" applyNumberFormat="1" applyFont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0" borderId="26" xfId="39" applyNumberFormat="1" applyFont="1" applyFill="1" applyBorder="1" applyAlignment="1">
      <alignment/>
    </xf>
    <xf numFmtId="198" fontId="15" fillId="0" borderId="26" xfId="39" applyNumberFormat="1" applyFont="1" applyBorder="1" applyAlignment="1">
      <alignment/>
    </xf>
    <xf numFmtId="3" fontId="33" fillId="25" borderId="26" xfId="0" applyNumberFormat="1" applyFont="1" applyFill="1" applyBorder="1" applyAlignment="1">
      <alignment vertical="center"/>
    </xf>
    <xf numFmtId="3" fontId="14" fillId="25" borderId="26" xfId="0" applyNumberFormat="1" applyFont="1" applyFill="1" applyBorder="1" applyAlignment="1">
      <alignment/>
    </xf>
    <xf numFmtId="3" fontId="14" fillId="25" borderId="26" xfId="39" applyNumberFormat="1" applyFont="1" applyFill="1" applyBorder="1" applyAlignment="1">
      <alignment horizontal="right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92309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7925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20-23 JANUARY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K8" sqref="K8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58.57421875" style="0" customWidth="1"/>
    <col min="4" max="4" width="12.57421875" style="0" customWidth="1"/>
    <col min="5" max="5" width="15.71093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8515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5" t="s">
        <v>0</v>
      </c>
      <c r="D2" s="77" t="s">
        <v>1</v>
      </c>
      <c r="E2" s="77" t="s">
        <v>2</v>
      </c>
      <c r="F2" s="81" t="s">
        <v>3</v>
      </c>
      <c r="G2" s="81" t="s">
        <v>4</v>
      </c>
      <c r="H2" s="81" t="s">
        <v>5</v>
      </c>
      <c r="I2" s="80" t="s">
        <v>18</v>
      </c>
      <c r="J2" s="80"/>
      <c r="K2" s="80" t="s">
        <v>6</v>
      </c>
      <c r="L2" s="80"/>
      <c r="M2" s="80" t="s">
        <v>7</v>
      </c>
      <c r="N2" s="80"/>
      <c r="O2" s="80" t="s">
        <v>8</v>
      </c>
      <c r="P2" s="80"/>
      <c r="Q2" s="80" t="s">
        <v>9</v>
      </c>
      <c r="R2" s="80"/>
      <c r="S2" s="80"/>
      <c r="T2" s="80"/>
      <c r="U2" s="80" t="s">
        <v>10</v>
      </c>
      <c r="V2" s="80"/>
      <c r="W2" s="80" t="s">
        <v>11</v>
      </c>
      <c r="X2" s="80"/>
      <c r="Y2" s="85"/>
    </row>
    <row r="3" spans="1:25" ht="30" customHeight="1">
      <c r="A3" s="13"/>
      <c r="B3" s="14"/>
      <c r="C3" s="76"/>
      <c r="D3" s="78"/>
      <c r="E3" s="79"/>
      <c r="F3" s="82"/>
      <c r="G3" s="82"/>
      <c r="H3" s="8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40563</v>
      </c>
      <c r="E4" s="57" t="s">
        <v>22</v>
      </c>
      <c r="F4" s="58">
        <v>20</v>
      </c>
      <c r="G4" s="58" t="s">
        <v>23</v>
      </c>
      <c r="H4" s="58">
        <v>1</v>
      </c>
      <c r="I4" s="59">
        <v>2570645</v>
      </c>
      <c r="J4" s="60">
        <v>2085</v>
      </c>
      <c r="K4" s="59">
        <v>4498805</v>
      </c>
      <c r="L4" s="60">
        <v>3657</v>
      </c>
      <c r="M4" s="59">
        <v>8664905</v>
      </c>
      <c r="N4" s="60">
        <v>6945</v>
      </c>
      <c r="O4" s="59">
        <v>5822305</v>
      </c>
      <c r="P4" s="60">
        <v>4681</v>
      </c>
      <c r="Q4" s="61">
        <f aca="true" t="shared" si="0" ref="Q4:R7">+I4+K4+M4+O4</f>
        <v>21556660</v>
      </c>
      <c r="R4" s="61">
        <f t="shared" si="0"/>
        <v>17368</v>
      </c>
      <c r="S4" s="62" t="e">
        <f aca="true" t="shared" si="1" ref="S4:S13">IF(Q4&lt;&gt;0,R4/G4,"")</f>
        <v>#VALUE!</v>
      </c>
      <c r="T4" s="62">
        <f aca="true" t="shared" si="2" ref="T4:T13">IF(Q4&lt;&gt;0,Q4/R4,"")</f>
        <v>1241.1711192998619</v>
      </c>
      <c r="U4" s="63">
        <v>0</v>
      </c>
      <c r="V4" s="64">
        <f aca="true" t="shared" si="3" ref="V4:V13">IF(U4&lt;&gt;0,-(U4-Q4)/U4,"")</f>
      </c>
      <c r="W4" s="65">
        <v>23719120</v>
      </c>
      <c r="X4" s="65">
        <v>19045</v>
      </c>
      <c r="Y4" s="50">
        <f aca="true" t="shared" si="4" ref="Y4:Y13">W4/X4</f>
        <v>1245.4250459438172</v>
      </c>
    </row>
    <row r="5" spans="1:25" ht="30" customHeight="1">
      <c r="A5" s="40">
        <v>2</v>
      </c>
      <c r="B5" s="41"/>
      <c r="C5" s="66" t="s">
        <v>24</v>
      </c>
      <c r="D5" s="56">
        <v>40549</v>
      </c>
      <c r="E5" s="57" t="s">
        <v>25</v>
      </c>
      <c r="F5" s="58">
        <v>27</v>
      </c>
      <c r="G5" s="58" t="s">
        <v>23</v>
      </c>
      <c r="H5" s="58">
        <v>3</v>
      </c>
      <c r="I5" s="67">
        <v>1564410</v>
      </c>
      <c r="J5" s="67">
        <v>1373</v>
      </c>
      <c r="K5" s="67">
        <v>3522030</v>
      </c>
      <c r="L5" s="67">
        <v>3051</v>
      </c>
      <c r="M5" s="67">
        <v>6583540</v>
      </c>
      <c r="N5" s="67">
        <v>5592</v>
      </c>
      <c r="O5" s="67">
        <v>3526680</v>
      </c>
      <c r="P5" s="67">
        <v>2967</v>
      </c>
      <c r="Q5" s="61">
        <f t="shared" si="0"/>
        <v>15196660</v>
      </c>
      <c r="R5" s="61">
        <f t="shared" si="0"/>
        <v>12983</v>
      </c>
      <c r="S5" s="62" t="e">
        <f t="shared" si="1"/>
        <v>#VALUE!</v>
      </c>
      <c r="T5" s="62">
        <f t="shared" si="2"/>
        <v>1170.5045058923208</v>
      </c>
      <c r="U5" s="63">
        <v>20612225</v>
      </c>
      <c r="V5" s="64">
        <f t="shared" si="3"/>
        <v>-0.2627355853140551</v>
      </c>
      <c r="W5" s="68">
        <v>82848895</v>
      </c>
      <c r="X5" s="68">
        <v>71528</v>
      </c>
      <c r="Y5" s="50">
        <f t="shared" si="4"/>
        <v>1158.2722150766133</v>
      </c>
    </row>
    <row r="6" spans="1:25" ht="30" customHeight="1">
      <c r="A6" s="40">
        <v>3</v>
      </c>
      <c r="B6" s="41"/>
      <c r="C6" s="69" t="s">
        <v>26</v>
      </c>
      <c r="D6" s="56">
        <v>40514</v>
      </c>
      <c r="E6" s="57" t="s">
        <v>27</v>
      </c>
      <c r="F6" s="58">
        <v>47</v>
      </c>
      <c r="G6" s="58" t="s">
        <v>23</v>
      </c>
      <c r="H6" s="58">
        <v>8</v>
      </c>
      <c r="I6" s="70">
        <v>457650</v>
      </c>
      <c r="J6" s="70">
        <v>336</v>
      </c>
      <c r="K6" s="70">
        <v>1439480</v>
      </c>
      <c r="L6" s="70">
        <v>1106</v>
      </c>
      <c r="M6" s="70">
        <v>5737475</v>
      </c>
      <c r="N6" s="70">
        <v>4371</v>
      </c>
      <c r="O6" s="70">
        <v>4962800</v>
      </c>
      <c r="P6" s="70">
        <v>3697</v>
      </c>
      <c r="Q6" s="61">
        <f t="shared" si="0"/>
        <v>12597405</v>
      </c>
      <c r="R6" s="61">
        <f t="shared" si="0"/>
        <v>9510</v>
      </c>
      <c r="S6" s="62" t="e">
        <f t="shared" si="1"/>
        <v>#VALUE!</v>
      </c>
      <c r="T6" s="62">
        <f t="shared" si="2"/>
        <v>1324.6482649842271</v>
      </c>
      <c r="U6" s="63">
        <v>14240200</v>
      </c>
      <c r="V6" s="64">
        <f t="shared" si="3"/>
        <v>-0.1153631971461075</v>
      </c>
      <c r="W6" s="48">
        <v>300770810</v>
      </c>
      <c r="X6" s="48">
        <v>236031</v>
      </c>
      <c r="Y6" s="50">
        <f t="shared" si="4"/>
        <v>1274.2851998254466</v>
      </c>
    </row>
    <row r="7" spans="1:25" ht="30" customHeight="1">
      <c r="A7" s="40">
        <v>4</v>
      </c>
      <c r="B7" s="41"/>
      <c r="C7" s="66" t="s">
        <v>28</v>
      </c>
      <c r="D7" s="56">
        <v>40556</v>
      </c>
      <c r="E7" s="57" t="s">
        <v>25</v>
      </c>
      <c r="F7" s="58" t="s">
        <v>29</v>
      </c>
      <c r="G7" s="58" t="s">
        <v>23</v>
      </c>
      <c r="H7" s="58">
        <v>2</v>
      </c>
      <c r="I7" s="67">
        <v>1147570</v>
      </c>
      <c r="J7" s="67">
        <v>835</v>
      </c>
      <c r="K7" s="67">
        <v>2336045</v>
      </c>
      <c r="L7" s="67">
        <v>1710</v>
      </c>
      <c r="M7" s="67">
        <v>5607955</v>
      </c>
      <c r="N7" s="67">
        <v>4046</v>
      </c>
      <c r="O7" s="67">
        <v>3306840</v>
      </c>
      <c r="P7" s="67">
        <v>2342</v>
      </c>
      <c r="Q7" s="61">
        <f t="shared" si="0"/>
        <v>12398410</v>
      </c>
      <c r="R7" s="61">
        <f t="shared" si="0"/>
        <v>8933</v>
      </c>
      <c r="S7" s="62" t="e">
        <f t="shared" si="1"/>
        <v>#VALUE!</v>
      </c>
      <c r="T7" s="62">
        <f t="shared" si="2"/>
        <v>1387.9335049815293</v>
      </c>
      <c r="U7" s="63">
        <v>22355315</v>
      </c>
      <c r="V7" s="64">
        <f t="shared" si="3"/>
        <v>-0.4453931872577058</v>
      </c>
      <c r="W7" s="68">
        <v>39855405</v>
      </c>
      <c r="X7" s="68">
        <v>29027</v>
      </c>
      <c r="Y7" s="50">
        <f t="shared" si="4"/>
        <v>1373.0459572122506</v>
      </c>
    </row>
    <row r="8" spans="1:25" ht="30" customHeight="1">
      <c r="A8" s="40">
        <v>5</v>
      </c>
      <c r="B8" s="41"/>
      <c r="C8" s="69" t="s">
        <v>30</v>
      </c>
      <c r="D8" s="56">
        <v>40528</v>
      </c>
      <c r="E8" s="57" t="s">
        <v>31</v>
      </c>
      <c r="F8" s="58">
        <v>42</v>
      </c>
      <c r="G8" s="58" t="s">
        <v>23</v>
      </c>
      <c r="H8" s="58">
        <v>6</v>
      </c>
      <c r="I8" s="71"/>
      <c r="J8" s="71"/>
      <c r="K8" s="70"/>
      <c r="L8" s="70"/>
      <c r="M8" s="70"/>
      <c r="N8" s="70"/>
      <c r="O8" s="70"/>
      <c r="P8" s="70"/>
      <c r="Q8" s="61">
        <v>11878770</v>
      </c>
      <c r="R8" s="61">
        <v>10323</v>
      </c>
      <c r="S8" s="62" t="e">
        <f t="shared" si="1"/>
        <v>#VALUE!</v>
      </c>
      <c r="T8" s="62">
        <f t="shared" si="2"/>
        <v>1150.709096192967</v>
      </c>
      <c r="U8" s="63">
        <v>18319575</v>
      </c>
      <c r="V8" s="64">
        <f t="shared" si="3"/>
        <v>-0.3515804815340967</v>
      </c>
      <c r="W8" s="48">
        <v>287689633</v>
      </c>
      <c r="X8" s="48">
        <v>262084</v>
      </c>
      <c r="Y8" s="50">
        <f t="shared" si="4"/>
        <v>1097.7000999679492</v>
      </c>
    </row>
    <row r="9" spans="1:25" ht="30" customHeight="1">
      <c r="A9" s="40">
        <v>6</v>
      </c>
      <c r="B9" s="41"/>
      <c r="C9" s="66" t="s">
        <v>32</v>
      </c>
      <c r="D9" s="56">
        <v>40541</v>
      </c>
      <c r="E9" s="57" t="s">
        <v>25</v>
      </c>
      <c r="F9" s="58">
        <v>25</v>
      </c>
      <c r="G9" s="58" t="s">
        <v>23</v>
      </c>
      <c r="H9" s="58">
        <v>4</v>
      </c>
      <c r="I9" s="67">
        <v>1157140</v>
      </c>
      <c r="J9" s="67">
        <v>1010</v>
      </c>
      <c r="K9" s="67">
        <v>2501270</v>
      </c>
      <c r="L9" s="67">
        <v>2092</v>
      </c>
      <c r="M9" s="67">
        <v>4913170</v>
      </c>
      <c r="N9" s="67">
        <v>4062</v>
      </c>
      <c r="O9" s="67">
        <v>2860070</v>
      </c>
      <c r="P9" s="67">
        <v>2361</v>
      </c>
      <c r="Q9" s="61">
        <f>+I9+K9+M9+O9</f>
        <v>11431650</v>
      </c>
      <c r="R9" s="61">
        <f>+J9+L9+N9+P9</f>
        <v>9525</v>
      </c>
      <c r="S9" s="62" t="e">
        <f t="shared" si="1"/>
        <v>#VALUE!</v>
      </c>
      <c r="T9" s="62">
        <f t="shared" si="2"/>
        <v>1200.1732283464567</v>
      </c>
      <c r="U9" s="63">
        <v>15802380</v>
      </c>
      <c r="V9" s="64">
        <f t="shared" si="3"/>
        <v>-0.27658681793501994</v>
      </c>
      <c r="W9" s="68">
        <v>112626945</v>
      </c>
      <c r="X9" s="68">
        <v>95272</v>
      </c>
      <c r="Y9" s="50">
        <f t="shared" si="4"/>
        <v>1182.1620728020825</v>
      </c>
    </row>
    <row r="10" spans="1:25" ht="30" customHeight="1">
      <c r="A10" s="40">
        <v>7</v>
      </c>
      <c r="B10" s="41"/>
      <c r="C10" s="66" t="s">
        <v>33</v>
      </c>
      <c r="D10" s="56">
        <v>40535</v>
      </c>
      <c r="E10" s="57" t="s">
        <v>34</v>
      </c>
      <c r="F10" s="58" t="s">
        <v>35</v>
      </c>
      <c r="G10" s="58">
        <v>30</v>
      </c>
      <c r="H10" s="58">
        <v>5</v>
      </c>
      <c r="I10" s="70">
        <v>839700</v>
      </c>
      <c r="J10" s="70">
        <v>792</v>
      </c>
      <c r="K10" s="70">
        <v>2042030</v>
      </c>
      <c r="L10" s="70">
        <v>1861</v>
      </c>
      <c r="M10" s="70">
        <v>5192865</v>
      </c>
      <c r="N10" s="70">
        <v>4503</v>
      </c>
      <c r="O10" s="70">
        <v>2835390</v>
      </c>
      <c r="P10" s="70">
        <v>2427</v>
      </c>
      <c r="Q10" s="61">
        <f>+I10+K10+M10+O10</f>
        <v>10909985</v>
      </c>
      <c r="R10" s="61">
        <f>+J10+L10+N10+P10</f>
        <v>9583</v>
      </c>
      <c r="S10" s="62">
        <f t="shared" si="1"/>
        <v>319.43333333333334</v>
      </c>
      <c r="T10" s="62">
        <f t="shared" si="2"/>
        <v>1138.4728164457895</v>
      </c>
      <c r="U10" s="63">
        <v>14840415</v>
      </c>
      <c r="V10" s="64">
        <f t="shared" si="3"/>
        <v>-0.2648463671669559</v>
      </c>
      <c r="W10" s="48">
        <v>192658235</v>
      </c>
      <c r="X10" s="48">
        <v>170318</v>
      </c>
      <c r="Y10" s="50">
        <f t="shared" si="4"/>
        <v>1131.1677861412181</v>
      </c>
    </row>
    <row r="11" spans="1:25" ht="30" customHeight="1">
      <c r="A11" s="40">
        <v>8</v>
      </c>
      <c r="B11" s="41"/>
      <c r="C11" s="69" t="s">
        <v>36</v>
      </c>
      <c r="D11" s="56">
        <v>40528</v>
      </c>
      <c r="E11" s="57" t="s">
        <v>27</v>
      </c>
      <c r="F11" s="58">
        <v>47</v>
      </c>
      <c r="G11" s="58" t="s">
        <v>23</v>
      </c>
      <c r="H11" s="58">
        <v>6</v>
      </c>
      <c r="I11" s="70">
        <v>656670</v>
      </c>
      <c r="J11" s="70">
        <v>454</v>
      </c>
      <c r="K11" s="70">
        <v>1371130</v>
      </c>
      <c r="L11" s="70">
        <v>908</v>
      </c>
      <c r="M11" s="70">
        <v>3548180</v>
      </c>
      <c r="N11" s="70">
        <v>2337</v>
      </c>
      <c r="O11" s="70">
        <v>1958050</v>
      </c>
      <c r="P11" s="70">
        <v>1285</v>
      </c>
      <c r="Q11" s="61">
        <f aca="true" t="shared" si="5" ref="Q11:R13">+I11+K11+M11+O11</f>
        <v>7534030</v>
      </c>
      <c r="R11" s="61">
        <f t="shared" si="5"/>
        <v>4984</v>
      </c>
      <c r="S11" s="62" t="e">
        <f t="shared" si="1"/>
        <v>#VALUE!</v>
      </c>
      <c r="T11" s="62">
        <f t="shared" si="2"/>
        <v>1511.6432584269662</v>
      </c>
      <c r="U11" s="63">
        <v>10742660</v>
      </c>
      <c r="V11" s="64">
        <f t="shared" si="3"/>
        <v>-0.2986811460103922</v>
      </c>
      <c r="W11" s="48">
        <v>184003550</v>
      </c>
      <c r="X11" s="48">
        <v>126301</v>
      </c>
      <c r="Y11" s="50">
        <f t="shared" si="4"/>
        <v>1456.8653454842004</v>
      </c>
    </row>
    <row r="12" spans="1:25" ht="30" customHeight="1">
      <c r="A12" s="40">
        <v>9</v>
      </c>
      <c r="B12" s="41"/>
      <c r="C12" s="55" t="s">
        <v>37</v>
      </c>
      <c r="D12" s="56">
        <v>40521</v>
      </c>
      <c r="E12" s="57" t="s">
        <v>25</v>
      </c>
      <c r="F12" s="58" t="s">
        <v>38</v>
      </c>
      <c r="G12" s="58" t="s">
        <v>23</v>
      </c>
      <c r="H12" s="58">
        <v>7</v>
      </c>
      <c r="I12" s="67">
        <v>218270</v>
      </c>
      <c r="J12" s="67">
        <v>176</v>
      </c>
      <c r="K12" s="67">
        <v>649995</v>
      </c>
      <c r="L12" s="67">
        <v>606</v>
      </c>
      <c r="M12" s="67">
        <v>2526245</v>
      </c>
      <c r="N12" s="67">
        <v>1951</v>
      </c>
      <c r="O12" s="67">
        <v>1904100</v>
      </c>
      <c r="P12" s="67">
        <v>1491</v>
      </c>
      <c r="Q12" s="61">
        <f t="shared" si="5"/>
        <v>5298610</v>
      </c>
      <c r="R12" s="61">
        <f t="shared" si="5"/>
        <v>4224</v>
      </c>
      <c r="S12" s="62" t="e">
        <f t="shared" si="1"/>
        <v>#VALUE!</v>
      </c>
      <c r="T12" s="62">
        <f t="shared" si="2"/>
        <v>1254.4057765151515</v>
      </c>
      <c r="U12" s="63">
        <v>6022790</v>
      </c>
      <c r="V12" s="64">
        <f t="shared" si="3"/>
        <v>-0.12023995523669263</v>
      </c>
      <c r="W12" s="68">
        <v>145275730</v>
      </c>
      <c r="X12" s="68">
        <v>110717</v>
      </c>
      <c r="Y12" s="50">
        <f t="shared" si="4"/>
        <v>1312.1357153824615</v>
      </c>
    </row>
    <row r="13" spans="1:25" ht="30" customHeight="1">
      <c r="A13" s="40">
        <v>10</v>
      </c>
      <c r="B13" s="41"/>
      <c r="C13" s="66" t="s">
        <v>39</v>
      </c>
      <c r="D13" s="56">
        <v>40507</v>
      </c>
      <c r="E13" s="57" t="s">
        <v>25</v>
      </c>
      <c r="F13" s="58" t="s">
        <v>40</v>
      </c>
      <c r="G13" s="58" t="s">
        <v>23</v>
      </c>
      <c r="H13" s="58">
        <v>9</v>
      </c>
      <c r="I13" s="67">
        <v>308250</v>
      </c>
      <c r="J13" s="67">
        <v>281</v>
      </c>
      <c r="K13" s="67">
        <v>714880</v>
      </c>
      <c r="L13" s="67">
        <v>715</v>
      </c>
      <c r="M13" s="67">
        <v>1862760</v>
      </c>
      <c r="N13" s="67">
        <v>1681</v>
      </c>
      <c r="O13" s="67">
        <v>1202600</v>
      </c>
      <c r="P13" s="67">
        <v>1103</v>
      </c>
      <c r="Q13" s="61">
        <f t="shared" si="5"/>
        <v>4088490</v>
      </c>
      <c r="R13" s="61">
        <f t="shared" si="5"/>
        <v>3780</v>
      </c>
      <c r="S13" s="62" t="e">
        <f t="shared" si="1"/>
        <v>#VALUE!</v>
      </c>
      <c r="T13" s="62">
        <f t="shared" si="2"/>
        <v>1081.611111111111</v>
      </c>
      <c r="U13" s="63">
        <v>5825530</v>
      </c>
      <c r="V13" s="64">
        <f t="shared" si="3"/>
        <v>-0.29817716156298224</v>
      </c>
      <c r="W13" s="68">
        <v>438394715</v>
      </c>
      <c r="X13" s="68">
        <v>402343</v>
      </c>
      <c r="Y13" s="50">
        <f t="shared" si="4"/>
        <v>1089.6044295538882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2" t="s">
        <v>17</v>
      </c>
      <c r="C15" s="73"/>
      <c r="D15" s="73"/>
      <c r="E15" s="74"/>
      <c r="F15" s="23"/>
      <c r="G15" s="23">
        <f>SUM(G4:G14)</f>
        <v>30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112890670</v>
      </c>
      <c r="R15" s="27">
        <f>SUM(R4:R14)</f>
        <v>91213</v>
      </c>
      <c r="S15" s="28">
        <f>R15/G15</f>
        <v>3040.4333333333334</v>
      </c>
      <c r="T15" s="49">
        <f>Q15/R15</f>
        <v>1237.6598730444125</v>
      </c>
      <c r="U15" s="39">
        <v>132291280</v>
      </c>
      <c r="V15" s="38">
        <f>IF(U15&lt;&gt;0,-(U15-Q15)/U15,"")</f>
        <v>-0.14665070895073357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3" t="s">
        <v>19</v>
      </c>
      <c r="V16" s="83"/>
      <c r="W16" s="83"/>
      <c r="X16" s="83"/>
      <c r="Y16" s="8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4"/>
      <c r="V17" s="84"/>
      <c r="W17" s="84"/>
      <c r="X17" s="84"/>
      <c r="Y17" s="8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4"/>
      <c r="V18" s="84"/>
      <c r="W18" s="84"/>
      <c r="X18" s="84"/>
      <c r="Y18" s="84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2011-01-24T14:27:30Z</dcterms:modified>
  <cp:category/>
  <cp:version/>
  <cp:contentType/>
  <cp:contentStatus/>
</cp:coreProperties>
</file>