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5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<sst xmlns="http://schemas.openxmlformats.org/spreadsheetml/2006/main" count="64" uniqueCount="40">
  <si>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</si>
  <si>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</si>
  <si>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</si>
  <si>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</si>
  <si>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</si>
  <si>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</si>
  <si>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</si>
  <si>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</si>
  <si>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</si>
  <si>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</si>
  <si>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</si>
  <si>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</si>
  <si>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</si>
  <si>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</si>
  <si>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</si>
  <si>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</si>
  <si>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</si>
  <si>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</si>
  <si>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</si>
  <si>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</si>
  <si>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</si>
  <si>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Dilemma</t>
  </si>
  <si>
    <t>UIP</t>
  </si>
  <si>
    <t>n/a</t>
  </si>
  <si>
    <t>The Next Three Days</t>
  </si>
  <si>
    <t>Palace Pictures</t>
  </si>
  <si>
    <t>Season of the Witch</t>
  </si>
  <si>
    <t>ProVideo</t>
  </si>
  <si>
    <t>Tangled</t>
  </si>
  <si>
    <t>Forum Hungary</t>
  </si>
  <si>
    <t>Love and Other Drugs</t>
  </si>
  <si>
    <t>InterCom</t>
  </si>
  <si>
    <t>Üvegtigris 3 (local)</t>
  </si>
  <si>
    <t>Szuez Film</t>
  </si>
  <si>
    <t>Faster</t>
  </si>
  <si>
    <t>The Tourist</t>
  </si>
  <si>
    <t>Little Fockers</t>
  </si>
  <si>
    <t>29+1</t>
  </si>
  <si>
    <t>The Green Hornet</t>
  </si>
  <si>
    <t>19+24+1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</si>
</sst>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8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8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14" fillId="25" borderId="26" xfId="0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5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8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8" applyNumberFormat="1" applyFont="1" applyFill="1" applyBorder="1" applyAlignment="1" applyProtection="1">
      <alignment horizontal="right"/>
      <protection/>
    </xf>
    <xf numFmtId="3" fontId="14" fillId="25" borderId="25" xfId="0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 horizontal="right" wrapText="1"/>
    </xf>
    <xf numFmtId="3" fontId="14" fillId="25" borderId="26" xfId="0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5" xfId="42" applyNumberFormat="1" applyFont="1" applyFill="1" applyBorder="1" applyAlignment="1">
      <alignment horizontal="right"/>
    </xf>
    <xf numFmtId="3" fontId="14" fillId="25" borderId="26" xfId="42" applyNumberFormat="1" applyFont="1" applyFill="1" applyBorder="1" applyAlignment="1">
      <alignment horizontal="right"/>
    </xf>
    <xf numFmtId="198" fontId="15" fillId="25" borderId="26" xfId="39" applyNumberFormat="1" applyFont="1" applyFill="1" applyBorder="1" applyAlignment="1">
      <alignment/>
    </xf>
    <xf numFmtId="3" fontId="34" fillId="25" borderId="26" xfId="0" applyNumberFormat="1" applyFont="1" applyFill="1" applyBorder="1" applyAlignment="1">
      <alignment vertical="center"/>
    </xf>
    <xf numFmtId="198" fontId="14" fillId="0" borderId="25" xfId="39" applyNumberFormat="1" applyFont="1" applyFill="1" applyBorder="1" applyAlignment="1">
      <alignment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3" fontId="14" fillId="25" borderId="25" xfId="39" applyNumberFormat="1" applyFont="1" applyFill="1" applyBorder="1" applyAlignment="1">
      <alignment horizontal="right"/>
    </xf>
    <xf numFmtId="3" fontId="14" fillId="25" borderId="26" xfId="39" applyNumberFormat="1" applyFont="1" applyFill="1" applyBorder="1" applyAlignment="1">
      <alignment horizontal="right"/>
    </xf>
    <xf numFmtId="198" fontId="14" fillId="0" borderId="0" xfId="39" applyNumberFormat="1" applyFont="1" applyFill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Percent" xfId="58"/>
    <cellStyle name="Rossz" xfId="59"/>
    <cellStyle name="Semleges" xfId="60"/>
    <cellStyle name="Számítá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5450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1066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27-30 JANUARY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T6" sqref="T6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4.00390625" style="0" customWidth="1"/>
    <col min="4" max="4" width="17.8515625" style="0" customWidth="1"/>
    <col min="5" max="5" width="18.14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5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6" t="s">
        <v>0</v>
      </c>
      <c r="D2" s="88" t="s">
        <v>1</v>
      </c>
      <c r="E2" s="88" t="s">
        <v>2</v>
      </c>
      <c r="F2" s="91" t="s">
        <v>3</v>
      </c>
      <c r="G2" s="91" t="s">
        <v>4</v>
      </c>
      <c r="H2" s="91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2"/>
    </row>
    <row r="3" spans="1:25" ht="30" customHeight="1">
      <c r="A3" s="13"/>
      <c r="B3" s="14"/>
      <c r="C3" s="87"/>
      <c r="D3" s="89"/>
      <c r="E3" s="90"/>
      <c r="F3" s="92"/>
      <c r="G3" s="92"/>
      <c r="H3" s="9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40570</v>
      </c>
      <c r="E4" s="57" t="s">
        <v>22</v>
      </c>
      <c r="F4" s="58">
        <v>28</v>
      </c>
      <c r="G4" s="58" t="s">
        <v>23</v>
      </c>
      <c r="H4" s="58">
        <v>1</v>
      </c>
      <c r="I4" s="59">
        <v>2845660</v>
      </c>
      <c r="J4" s="60">
        <v>2459</v>
      </c>
      <c r="K4" s="60">
        <v>5508020</v>
      </c>
      <c r="L4" s="60">
        <v>4712</v>
      </c>
      <c r="M4" s="60">
        <v>11463895</v>
      </c>
      <c r="N4" s="60">
        <v>9729</v>
      </c>
      <c r="O4" s="60">
        <v>7385880</v>
      </c>
      <c r="P4" s="60">
        <v>6214</v>
      </c>
      <c r="Q4" s="61">
        <f aca="true" t="shared" si="0" ref="Q4:R8">+I4+K4+M4+O4</f>
        <v>27203455</v>
      </c>
      <c r="R4" s="61">
        <f t="shared" si="0"/>
        <v>23114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1176.9254564333305</v>
      </c>
      <c r="U4" s="63">
        <v>0</v>
      </c>
      <c r="V4" s="64">
        <f aca="true" t="shared" si="3" ref="V4:V13">IF(U4&lt;&gt;0,-(U4-Q4)/U4,"")</f>
      </c>
      <c r="W4" s="48">
        <v>27203455</v>
      </c>
      <c r="X4" s="48">
        <v>23114</v>
      </c>
      <c r="Y4" s="50">
        <f aca="true" t="shared" si="4" ref="Y4:Y13">W4/X4</f>
        <v>1176.9254564333305</v>
      </c>
    </row>
    <row r="5" spans="1:25" ht="30" customHeight="1">
      <c r="A5" s="40">
        <v>2</v>
      </c>
      <c r="B5" s="41"/>
      <c r="C5" s="55" t="s">
        <v>24</v>
      </c>
      <c r="D5" s="56">
        <v>40563</v>
      </c>
      <c r="E5" s="57" t="s">
        <v>25</v>
      </c>
      <c r="F5" s="58">
        <v>20</v>
      </c>
      <c r="G5" s="58" t="s">
        <v>23</v>
      </c>
      <c r="H5" s="58">
        <v>2</v>
      </c>
      <c r="I5" s="65">
        <v>1466715</v>
      </c>
      <c r="J5" s="66">
        <v>1173</v>
      </c>
      <c r="K5" s="67">
        <v>2482870</v>
      </c>
      <c r="L5" s="66">
        <v>2002</v>
      </c>
      <c r="M5" s="67">
        <v>5393895</v>
      </c>
      <c r="N5" s="66">
        <v>4244</v>
      </c>
      <c r="O5" s="67">
        <v>3216320</v>
      </c>
      <c r="P5" s="66">
        <v>2534</v>
      </c>
      <c r="Q5" s="61">
        <f t="shared" si="0"/>
        <v>12559800</v>
      </c>
      <c r="R5" s="61">
        <f t="shared" si="0"/>
        <v>9953</v>
      </c>
      <c r="S5" s="62" t="e">
        <f t="shared" si="1"/>
        <v>#VALUE!</v>
      </c>
      <c r="T5" s="62">
        <f t="shared" si="2"/>
        <v>1261.9109816135838</v>
      </c>
      <c r="U5" s="63">
        <v>21556660</v>
      </c>
      <c r="V5" s="64">
        <f t="shared" si="3"/>
        <v>-0.4173587188367771</v>
      </c>
      <c r="W5" s="48">
        <v>42858650</v>
      </c>
      <c r="X5" s="48">
        <v>35057</v>
      </c>
      <c r="Y5" s="50">
        <f t="shared" si="4"/>
        <v>1222.5418603987791</v>
      </c>
    </row>
    <row r="6" spans="1:25" ht="30" customHeight="1">
      <c r="A6" s="40">
        <v>3</v>
      </c>
      <c r="B6" s="41"/>
      <c r="C6" s="68" t="s">
        <v>26</v>
      </c>
      <c r="D6" s="56">
        <v>40570</v>
      </c>
      <c r="E6" s="57" t="s">
        <v>27</v>
      </c>
      <c r="F6" s="58">
        <v>20</v>
      </c>
      <c r="G6" s="58" t="s">
        <v>23</v>
      </c>
      <c r="H6" s="58">
        <v>1</v>
      </c>
      <c r="I6" s="69">
        <v>1365715</v>
      </c>
      <c r="J6" s="70">
        <v>1121</v>
      </c>
      <c r="K6" s="70">
        <v>2161610</v>
      </c>
      <c r="L6" s="70">
        <v>1792</v>
      </c>
      <c r="M6" s="70">
        <v>4113875</v>
      </c>
      <c r="N6" s="70">
        <v>3219</v>
      </c>
      <c r="O6" s="70">
        <v>2554923</v>
      </c>
      <c r="P6" s="70">
        <v>2404</v>
      </c>
      <c r="Q6" s="61">
        <f t="shared" si="0"/>
        <v>10196123</v>
      </c>
      <c r="R6" s="61">
        <f t="shared" si="0"/>
        <v>8536</v>
      </c>
      <c r="S6" s="62" t="e">
        <f t="shared" si="1"/>
        <v>#VALUE!</v>
      </c>
      <c r="T6" s="62">
        <f t="shared" si="2"/>
        <v>1194.4848875351452</v>
      </c>
      <c r="U6" s="63">
        <v>0</v>
      </c>
      <c r="V6" s="64">
        <f t="shared" si="3"/>
      </c>
      <c r="W6" s="71">
        <v>10196123</v>
      </c>
      <c r="X6" s="71">
        <v>8536</v>
      </c>
      <c r="Y6" s="50">
        <f t="shared" si="4"/>
        <v>1194.4848875351452</v>
      </c>
    </row>
    <row r="7" spans="1:25" ht="30" customHeight="1">
      <c r="A7" s="40">
        <v>4</v>
      </c>
      <c r="B7" s="41"/>
      <c r="C7" s="72" t="s">
        <v>28</v>
      </c>
      <c r="D7" s="56">
        <v>40514</v>
      </c>
      <c r="E7" s="57" t="s">
        <v>29</v>
      </c>
      <c r="F7" s="58">
        <v>47</v>
      </c>
      <c r="G7" s="58" t="s">
        <v>23</v>
      </c>
      <c r="H7" s="58">
        <v>9</v>
      </c>
      <c r="I7" s="59">
        <v>382725</v>
      </c>
      <c r="J7" s="60">
        <v>348</v>
      </c>
      <c r="K7" s="60">
        <v>732880</v>
      </c>
      <c r="L7" s="60">
        <v>542</v>
      </c>
      <c r="M7" s="60">
        <v>4237270</v>
      </c>
      <c r="N7" s="60">
        <v>3092</v>
      </c>
      <c r="O7" s="60">
        <v>3579730</v>
      </c>
      <c r="P7" s="60">
        <v>2643</v>
      </c>
      <c r="Q7" s="61">
        <f t="shared" si="0"/>
        <v>8932605</v>
      </c>
      <c r="R7" s="61">
        <f t="shared" si="0"/>
        <v>6625</v>
      </c>
      <c r="S7" s="62" t="e">
        <f t="shared" si="1"/>
        <v>#VALUE!</v>
      </c>
      <c r="T7" s="62">
        <f t="shared" si="2"/>
        <v>1348.3177358490566</v>
      </c>
      <c r="U7" s="63">
        <v>12597405</v>
      </c>
      <c r="V7" s="64">
        <f t="shared" si="3"/>
        <v>-0.2909170579178807</v>
      </c>
      <c r="W7" s="48">
        <v>311662375</v>
      </c>
      <c r="X7" s="48">
        <v>244357</v>
      </c>
      <c r="Y7" s="50">
        <f t="shared" si="4"/>
        <v>1275.438702390355</v>
      </c>
    </row>
    <row r="8" spans="1:25" ht="30" customHeight="1">
      <c r="A8" s="40">
        <v>5</v>
      </c>
      <c r="B8" s="41"/>
      <c r="C8" s="68" t="s">
        <v>30</v>
      </c>
      <c r="D8" s="56">
        <v>40549</v>
      </c>
      <c r="E8" s="57" t="s">
        <v>31</v>
      </c>
      <c r="F8" s="58">
        <v>27</v>
      </c>
      <c r="G8" s="58" t="s">
        <v>23</v>
      </c>
      <c r="H8" s="58">
        <v>4</v>
      </c>
      <c r="I8" s="73">
        <v>842800</v>
      </c>
      <c r="J8" s="74">
        <v>783</v>
      </c>
      <c r="K8" s="74">
        <v>1690325</v>
      </c>
      <c r="L8" s="74">
        <v>1444</v>
      </c>
      <c r="M8" s="74">
        <v>3175850</v>
      </c>
      <c r="N8" s="74">
        <v>2684</v>
      </c>
      <c r="O8" s="74">
        <v>1689055</v>
      </c>
      <c r="P8" s="74">
        <v>1403</v>
      </c>
      <c r="Q8" s="61">
        <f t="shared" si="0"/>
        <v>7398030</v>
      </c>
      <c r="R8" s="61">
        <f t="shared" si="0"/>
        <v>6314</v>
      </c>
      <c r="S8" s="62" t="e">
        <f t="shared" si="1"/>
        <v>#VALUE!</v>
      </c>
      <c r="T8" s="62">
        <f t="shared" si="2"/>
        <v>1171.68672790624</v>
      </c>
      <c r="U8" s="63">
        <v>15196660</v>
      </c>
      <c r="V8" s="64">
        <f t="shared" si="3"/>
        <v>-0.5131805278265092</v>
      </c>
      <c r="W8" s="75">
        <v>94488485</v>
      </c>
      <c r="X8" s="75">
        <v>81883</v>
      </c>
      <c r="Y8" s="50">
        <f t="shared" si="4"/>
        <v>1153.9450801753721</v>
      </c>
    </row>
    <row r="9" spans="1:25" ht="30" customHeight="1">
      <c r="A9" s="40">
        <v>6</v>
      </c>
      <c r="B9" s="41"/>
      <c r="C9" s="72" t="s">
        <v>32</v>
      </c>
      <c r="D9" s="56">
        <v>40528</v>
      </c>
      <c r="E9" s="57" t="s">
        <v>33</v>
      </c>
      <c r="F9" s="58">
        <v>42</v>
      </c>
      <c r="G9" s="58" t="s">
        <v>23</v>
      </c>
      <c r="H9" s="58">
        <v>7</v>
      </c>
      <c r="I9" s="76"/>
      <c r="J9" s="77"/>
      <c r="K9" s="60"/>
      <c r="L9" s="60"/>
      <c r="M9" s="60"/>
      <c r="N9" s="60"/>
      <c r="O9" s="60"/>
      <c r="P9" s="60"/>
      <c r="Q9" s="61">
        <v>7300790</v>
      </c>
      <c r="R9" s="61">
        <v>6575</v>
      </c>
      <c r="S9" s="62" t="e">
        <f t="shared" si="1"/>
        <v>#VALUE!</v>
      </c>
      <c r="T9" s="62">
        <f t="shared" si="2"/>
        <v>1110.3863117870721</v>
      </c>
      <c r="U9" s="63">
        <v>11878770</v>
      </c>
      <c r="V9" s="64">
        <f t="shared" si="3"/>
        <v>-0.3853917535233025</v>
      </c>
      <c r="W9" s="48">
        <v>297756658</v>
      </c>
      <c r="X9" s="48">
        <v>271367</v>
      </c>
      <c r="Y9" s="50">
        <f t="shared" si="4"/>
        <v>1097.2471155298913</v>
      </c>
    </row>
    <row r="10" spans="1:25" ht="30" customHeight="1">
      <c r="A10" s="40">
        <v>7</v>
      </c>
      <c r="B10" s="41"/>
      <c r="C10" s="72" t="s">
        <v>34</v>
      </c>
      <c r="D10" s="56">
        <v>40570</v>
      </c>
      <c r="E10" s="57" t="s">
        <v>31</v>
      </c>
      <c r="F10" s="58">
        <v>23</v>
      </c>
      <c r="G10" s="58" t="s">
        <v>23</v>
      </c>
      <c r="H10" s="58">
        <v>1</v>
      </c>
      <c r="I10" s="78">
        <v>889860</v>
      </c>
      <c r="J10" s="74">
        <v>751</v>
      </c>
      <c r="K10" s="74">
        <v>1407410</v>
      </c>
      <c r="L10" s="74">
        <v>1162</v>
      </c>
      <c r="M10" s="74">
        <v>2277455</v>
      </c>
      <c r="N10" s="74">
        <v>1846</v>
      </c>
      <c r="O10" s="74">
        <v>1761485</v>
      </c>
      <c r="P10" s="74">
        <v>1438</v>
      </c>
      <c r="Q10" s="61">
        <f aca="true" t="shared" si="5" ref="Q10:R13">+I10+K10+M10+O10</f>
        <v>6336210</v>
      </c>
      <c r="R10" s="61">
        <f t="shared" si="5"/>
        <v>5197</v>
      </c>
      <c r="S10" s="62" t="e">
        <f t="shared" si="1"/>
        <v>#VALUE!</v>
      </c>
      <c r="T10" s="62">
        <f t="shared" si="2"/>
        <v>1219.2053107562056</v>
      </c>
      <c r="U10" s="63">
        <v>0</v>
      </c>
      <c r="V10" s="64">
        <f t="shared" si="3"/>
      </c>
      <c r="W10" s="75">
        <v>6470710</v>
      </c>
      <c r="X10" s="75">
        <v>5310</v>
      </c>
      <c r="Y10" s="50">
        <f t="shared" si="4"/>
        <v>1218.5894538606403</v>
      </c>
    </row>
    <row r="11" spans="1:25" ht="30" customHeight="1">
      <c r="A11" s="40">
        <v>8</v>
      </c>
      <c r="B11" s="41"/>
      <c r="C11" s="68" t="s">
        <v>35</v>
      </c>
      <c r="D11" s="56">
        <v>40541</v>
      </c>
      <c r="E11" s="57" t="s">
        <v>31</v>
      </c>
      <c r="F11" s="58">
        <v>25</v>
      </c>
      <c r="G11" s="58" t="s">
        <v>23</v>
      </c>
      <c r="H11" s="58">
        <v>5</v>
      </c>
      <c r="I11" s="73">
        <v>610705</v>
      </c>
      <c r="J11" s="74">
        <v>520</v>
      </c>
      <c r="K11" s="74">
        <v>1267270</v>
      </c>
      <c r="L11" s="74">
        <v>1054</v>
      </c>
      <c r="M11" s="74">
        <v>2830680</v>
      </c>
      <c r="N11" s="74">
        <v>2296</v>
      </c>
      <c r="O11" s="74">
        <v>1569380</v>
      </c>
      <c r="P11" s="74">
        <v>1281</v>
      </c>
      <c r="Q11" s="61">
        <f t="shared" si="5"/>
        <v>6278035</v>
      </c>
      <c r="R11" s="61">
        <f t="shared" si="5"/>
        <v>5151</v>
      </c>
      <c r="S11" s="62" t="e">
        <f t="shared" si="1"/>
        <v>#VALUE!</v>
      </c>
      <c r="T11" s="62">
        <f t="shared" si="2"/>
        <v>1218.7992622791692</v>
      </c>
      <c r="U11" s="63">
        <v>11431650</v>
      </c>
      <c r="V11" s="64">
        <f t="shared" si="3"/>
        <v>-0.4508198728967384</v>
      </c>
      <c r="W11" s="75">
        <v>121583995</v>
      </c>
      <c r="X11" s="75">
        <v>102966</v>
      </c>
      <c r="Y11" s="50">
        <f t="shared" si="4"/>
        <v>1180.8169201483986</v>
      </c>
    </row>
    <row r="12" spans="1:25" ht="30" customHeight="1">
      <c r="A12" s="40">
        <v>9</v>
      </c>
      <c r="B12" s="41"/>
      <c r="C12" s="68" t="s">
        <v>36</v>
      </c>
      <c r="D12" s="56">
        <v>40535</v>
      </c>
      <c r="E12" s="57" t="s">
        <v>22</v>
      </c>
      <c r="F12" s="58" t="s">
        <v>37</v>
      </c>
      <c r="G12" s="58">
        <v>30</v>
      </c>
      <c r="H12" s="58">
        <v>6</v>
      </c>
      <c r="I12" s="59">
        <v>356640</v>
      </c>
      <c r="J12" s="60">
        <v>348</v>
      </c>
      <c r="K12" s="60">
        <v>1013310</v>
      </c>
      <c r="L12" s="60">
        <v>874</v>
      </c>
      <c r="M12" s="60">
        <v>2851780</v>
      </c>
      <c r="N12" s="60">
        <v>2417</v>
      </c>
      <c r="O12" s="60">
        <v>1589570</v>
      </c>
      <c r="P12" s="60">
        <v>1321</v>
      </c>
      <c r="Q12" s="61">
        <f t="shared" si="5"/>
        <v>5811300</v>
      </c>
      <c r="R12" s="61">
        <f t="shared" si="5"/>
        <v>4960</v>
      </c>
      <c r="S12" s="62">
        <f t="shared" si="1"/>
        <v>165.33333333333334</v>
      </c>
      <c r="T12" s="62">
        <f t="shared" si="2"/>
        <v>1171.633064516129</v>
      </c>
      <c r="U12" s="63">
        <v>10909985</v>
      </c>
      <c r="V12" s="64">
        <f t="shared" si="3"/>
        <v>-0.46734115583110336</v>
      </c>
      <c r="W12" s="48">
        <v>200729875</v>
      </c>
      <c r="X12" s="48">
        <v>177502</v>
      </c>
      <c r="Y12" s="50">
        <f t="shared" si="4"/>
        <v>1130.8597931290915</v>
      </c>
    </row>
    <row r="13" spans="1:25" ht="30" customHeight="1">
      <c r="A13" s="40">
        <v>10</v>
      </c>
      <c r="B13" s="41"/>
      <c r="C13" s="68" t="s">
        <v>38</v>
      </c>
      <c r="D13" s="56">
        <v>40556</v>
      </c>
      <c r="E13" s="57" t="s">
        <v>31</v>
      </c>
      <c r="F13" s="58" t="s">
        <v>39</v>
      </c>
      <c r="G13" s="58" t="s">
        <v>23</v>
      </c>
      <c r="H13" s="58">
        <v>3</v>
      </c>
      <c r="I13" s="73">
        <v>450715</v>
      </c>
      <c r="J13" s="74">
        <v>325</v>
      </c>
      <c r="K13" s="74">
        <v>993080</v>
      </c>
      <c r="L13" s="74">
        <v>720</v>
      </c>
      <c r="M13" s="74">
        <v>2885800</v>
      </c>
      <c r="N13" s="74">
        <v>1984</v>
      </c>
      <c r="O13" s="74">
        <v>1394260</v>
      </c>
      <c r="P13" s="74">
        <v>959</v>
      </c>
      <c r="Q13" s="61">
        <f t="shared" si="5"/>
        <v>5723855</v>
      </c>
      <c r="R13" s="61">
        <f t="shared" si="5"/>
        <v>3988</v>
      </c>
      <c r="S13" s="62" t="e">
        <f t="shared" si="1"/>
        <v>#VALUE!</v>
      </c>
      <c r="T13" s="62">
        <f t="shared" si="2"/>
        <v>1435.269558676028</v>
      </c>
      <c r="U13" s="63">
        <v>12398410</v>
      </c>
      <c r="V13" s="64">
        <f t="shared" si="3"/>
        <v>-0.5383395935446561</v>
      </c>
      <c r="W13" s="75">
        <v>47813070</v>
      </c>
      <c r="X13" s="75">
        <v>34707</v>
      </c>
      <c r="Y13" s="50">
        <f t="shared" si="4"/>
        <v>1377.6203647679142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83" t="s">
        <v>17</v>
      </c>
      <c r="C15" s="84"/>
      <c r="D15" s="84"/>
      <c r="E15" s="85"/>
      <c r="F15" s="23"/>
      <c r="G15" s="23">
        <f>SUM(G4:G14)</f>
        <v>30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97740203</v>
      </c>
      <c r="R15" s="27">
        <f>SUM(R4:R14)</f>
        <v>80413</v>
      </c>
      <c r="S15" s="28">
        <f>R15/G15</f>
        <v>2680.4333333333334</v>
      </c>
      <c r="T15" s="49">
        <f>Q15/R15</f>
        <v>1215.4776342133734</v>
      </c>
      <c r="U15" s="39">
        <v>112890670</v>
      </c>
      <c r="V15" s="38">
        <f>IF(U15&lt;&gt;0,-(U15-Q15)/U15,"")</f>
        <v>-0.13420477529276778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0" t="s">
        <v>19</v>
      </c>
      <c r="V16" s="80"/>
      <c r="W16" s="80"/>
      <c r="X16" s="80"/>
      <c r="Y16" s="80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1"/>
      <c r="V17" s="81"/>
      <c r="W17" s="81"/>
      <c r="X17" s="81"/>
      <c r="Y17" s="81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1"/>
      <c r="V18" s="81"/>
      <c r="W18" s="81"/>
      <c r="X18" s="81"/>
      <c r="Y18" s="81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2011-01-31T14:57:32Z</dcterms:modified>
  <cp:category/>
  <cp:version/>
  <cp:contentType/>
  <cp:contentStatus/>
</cp:coreProperties>
</file>