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10" sheetId="1" r:id="rId1"/>
  </sheets>
  <definedNames/>
  <calcPr fullCalcOnLoad="1"/>
</workbook>
</file>

<file path=xl/sharedStrings.xml><?xml version="1.0" encoding="utf-8"?>
<sst xmlns="http://schemas.openxmlformats.org/spreadsheetml/2006/main" count="67" uniqueCount="41">
  <si>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</si>
  <si>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</si>
  <si>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</si>
  <si>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</si>
  <si>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</si>
  <si>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</si>
  <si>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</si>
  <si>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</si>
  <si>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</si>
  <si>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</si>
  <si>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</si>
  <si>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</si>
  <si>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</si>
  <si>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</si>
  <si>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</si>
  <si>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</si>
  <si>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</si>
  <si>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</si>
  <si>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</si>
  <si>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</si>
  <si>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</si>
  <si>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Rango</t>
  </si>
  <si>
    <t>UIP</t>
  </si>
  <si>
    <t>31+1</t>
  </si>
  <si>
    <t>Hall Pass</t>
  </si>
  <si>
    <t>InterCom</t>
  </si>
  <si>
    <t>28+2</t>
  </si>
  <si>
    <t>n/a</t>
  </si>
  <si>
    <t>The King's Speech</t>
  </si>
  <si>
    <t>Budapest Film</t>
  </si>
  <si>
    <t>Drive Angry 3D</t>
  </si>
  <si>
    <t>11+26+2</t>
  </si>
  <si>
    <t>Black Swan</t>
  </si>
  <si>
    <t>Big Mommas: Like Father, Like Son</t>
  </si>
  <si>
    <t>No Strings Attached</t>
  </si>
  <si>
    <t>26+1</t>
  </si>
  <si>
    <t>127 Hours</t>
  </si>
  <si>
    <t>I Am Number Four</t>
  </si>
  <si>
    <t>Forum Hungary</t>
  </si>
  <si>
    <t>Gnomeo and Juliet</t>
  </si>
  <si>
    <t>15+30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</si>
</sst>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8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198" fontId="14" fillId="25" borderId="26" xfId="39" applyNumberFormat="1" applyFont="1" applyFill="1" applyBorder="1" applyAlignment="1">
      <alignment/>
    </xf>
    <xf numFmtId="198" fontId="15" fillId="25" borderId="26" xfId="39" applyNumberFormat="1" applyFont="1" applyFill="1" applyBorder="1" applyAlignment="1">
      <alignment/>
    </xf>
    <xf numFmtId="3" fontId="14" fillId="25" borderId="26" xfId="40" applyNumberFormat="1" applyFont="1" applyFill="1" applyBorder="1" applyAlignment="1">
      <alignment horizontal="right"/>
    </xf>
    <xf numFmtId="3" fontId="15" fillId="25" borderId="26" xfId="39" applyNumberFormat="1" applyFont="1" applyFill="1" applyBorder="1" applyAlignment="1">
      <alignment horizontal="right"/>
    </xf>
    <xf numFmtId="0" fontId="14" fillId="25" borderId="26" xfId="0" applyFont="1" applyFill="1" applyBorder="1" applyAlignment="1">
      <alignment vertical="center"/>
    </xf>
    <xf numFmtId="3" fontId="33" fillId="25" borderId="26" xfId="0" applyNumberFormat="1" applyFont="1" applyFill="1" applyBorder="1" applyAlignment="1">
      <alignment vertical="center"/>
    </xf>
    <xf numFmtId="0" fontId="11" fillId="24" borderId="28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9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9070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46860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10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3-6 MARCH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G9" sqref="G9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5.7109375" style="0" customWidth="1"/>
    <col min="4" max="4" width="14.57421875" style="0" customWidth="1"/>
    <col min="5" max="5" width="16.5742187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4.003906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2" t="s">
        <v>0</v>
      </c>
      <c r="D2" s="74" t="s">
        <v>1</v>
      </c>
      <c r="E2" s="74" t="s">
        <v>2</v>
      </c>
      <c r="F2" s="78" t="s">
        <v>3</v>
      </c>
      <c r="G2" s="78" t="s">
        <v>4</v>
      </c>
      <c r="H2" s="78" t="s">
        <v>5</v>
      </c>
      <c r="I2" s="77" t="s">
        <v>18</v>
      </c>
      <c r="J2" s="77"/>
      <c r="K2" s="77" t="s">
        <v>6</v>
      </c>
      <c r="L2" s="77"/>
      <c r="M2" s="77" t="s">
        <v>7</v>
      </c>
      <c r="N2" s="77"/>
      <c r="O2" s="77" t="s">
        <v>8</v>
      </c>
      <c r="P2" s="77"/>
      <c r="Q2" s="77" t="s">
        <v>9</v>
      </c>
      <c r="R2" s="77"/>
      <c r="S2" s="77"/>
      <c r="T2" s="77"/>
      <c r="U2" s="77" t="s">
        <v>10</v>
      </c>
      <c r="V2" s="77"/>
      <c r="W2" s="77" t="s">
        <v>11</v>
      </c>
      <c r="X2" s="77"/>
      <c r="Y2" s="82"/>
    </row>
    <row r="3" spans="1:25" ht="30" customHeight="1">
      <c r="A3" s="13"/>
      <c r="B3" s="14"/>
      <c r="C3" s="73"/>
      <c r="D3" s="75"/>
      <c r="E3" s="76"/>
      <c r="F3" s="79"/>
      <c r="G3" s="79"/>
      <c r="H3" s="79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4" t="s">
        <v>21</v>
      </c>
      <c r="D4" s="55">
        <v>40605</v>
      </c>
      <c r="E4" s="56" t="s">
        <v>22</v>
      </c>
      <c r="F4" s="57" t="s">
        <v>23</v>
      </c>
      <c r="G4" s="57">
        <v>32</v>
      </c>
      <c r="H4" s="57">
        <v>1</v>
      </c>
      <c r="I4" s="58">
        <v>3197170</v>
      </c>
      <c r="J4" s="58">
        <v>2741</v>
      </c>
      <c r="K4" s="58">
        <v>5929050</v>
      </c>
      <c r="L4" s="58">
        <v>5137</v>
      </c>
      <c r="M4" s="58">
        <v>15892665</v>
      </c>
      <c r="N4" s="58">
        <v>14143</v>
      </c>
      <c r="O4" s="58">
        <v>13815700</v>
      </c>
      <c r="P4" s="58">
        <v>12224</v>
      </c>
      <c r="Q4" s="59">
        <f aca="true" t="shared" si="0" ref="Q4:R7">+I4+K4+M4+O4</f>
        <v>38834585</v>
      </c>
      <c r="R4" s="59">
        <f t="shared" si="0"/>
        <v>34245</v>
      </c>
      <c r="S4" s="60">
        <f aca="true" t="shared" si="1" ref="S4:S13">IF(Q4&lt;&gt;0,R4/G4,"")</f>
        <v>1070.15625</v>
      </c>
      <c r="T4" s="60">
        <f aca="true" t="shared" si="2" ref="T4:T13">IF(Q4&lt;&gt;0,Q4/R4,"")</f>
        <v>1134.0220470141626</v>
      </c>
      <c r="U4" s="61">
        <v>0</v>
      </c>
      <c r="V4" s="62">
        <f aca="true" t="shared" si="3" ref="V4:V13">IF(U4&lt;&gt;0,-(U4-Q4)/U4,"")</f>
      </c>
      <c r="W4" s="48">
        <v>38834585</v>
      </c>
      <c r="X4" s="48">
        <v>34245</v>
      </c>
      <c r="Y4" s="60">
        <f aca="true" t="shared" si="4" ref="Y4:Y13">W4/X4</f>
        <v>1134.0220470141626</v>
      </c>
    </row>
    <row r="5" spans="1:25" ht="30" customHeight="1">
      <c r="A5" s="40">
        <v>2</v>
      </c>
      <c r="B5" s="41"/>
      <c r="C5" s="54" t="s">
        <v>24</v>
      </c>
      <c r="D5" s="55">
        <v>40605</v>
      </c>
      <c r="E5" s="56" t="s">
        <v>25</v>
      </c>
      <c r="F5" s="57" t="s">
        <v>26</v>
      </c>
      <c r="G5" s="57" t="s">
        <v>27</v>
      </c>
      <c r="H5" s="57">
        <v>1</v>
      </c>
      <c r="I5" s="63">
        <v>1859430</v>
      </c>
      <c r="J5" s="63">
        <v>1578</v>
      </c>
      <c r="K5" s="63">
        <v>4467880</v>
      </c>
      <c r="L5" s="63">
        <v>3792</v>
      </c>
      <c r="M5" s="63">
        <v>9547315</v>
      </c>
      <c r="N5" s="63">
        <v>8039</v>
      </c>
      <c r="O5" s="63">
        <v>6520805</v>
      </c>
      <c r="P5" s="63">
        <v>5394</v>
      </c>
      <c r="Q5" s="59">
        <f t="shared" si="0"/>
        <v>22395430</v>
      </c>
      <c r="R5" s="59">
        <f t="shared" si="0"/>
        <v>18803</v>
      </c>
      <c r="S5" s="60" t="e">
        <f t="shared" si="1"/>
        <v>#VALUE!</v>
      </c>
      <c r="T5" s="60">
        <f t="shared" si="2"/>
        <v>1191.056214433867</v>
      </c>
      <c r="U5" s="61">
        <v>0</v>
      </c>
      <c r="V5" s="62">
        <f t="shared" si="3"/>
      </c>
      <c r="W5" s="64">
        <v>22395430</v>
      </c>
      <c r="X5" s="64">
        <v>18803</v>
      </c>
      <c r="Y5" s="60">
        <f t="shared" si="4"/>
        <v>1191.056214433867</v>
      </c>
    </row>
    <row r="6" spans="1:25" ht="30" customHeight="1">
      <c r="A6" s="40">
        <v>3</v>
      </c>
      <c r="B6" s="41"/>
      <c r="C6" s="54" t="s">
        <v>28</v>
      </c>
      <c r="D6" s="55">
        <v>40577</v>
      </c>
      <c r="E6" s="56" t="s">
        <v>29</v>
      </c>
      <c r="F6" s="57">
        <v>12</v>
      </c>
      <c r="G6" s="57" t="s">
        <v>27</v>
      </c>
      <c r="H6" s="57">
        <v>5</v>
      </c>
      <c r="I6" s="65">
        <v>2116490</v>
      </c>
      <c r="J6" s="65">
        <v>1776</v>
      </c>
      <c r="K6" s="65">
        <v>3767170</v>
      </c>
      <c r="L6" s="65">
        <v>3057</v>
      </c>
      <c r="M6" s="65">
        <v>7672590</v>
      </c>
      <c r="N6" s="65">
        <v>6187</v>
      </c>
      <c r="O6" s="65">
        <v>5574600</v>
      </c>
      <c r="P6" s="65">
        <v>4541</v>
      </c>
      <c r="Q6" s="59">
        <f t="shared" si="0"/>
        <v>19130850</v>
      </c>
      <c r="R6" s="59">
        <f t="shared" si="0"/>
        <v>15561</v>
      </c>
      <c r="S6" s="60" t="e">
        <f t="shared" si="1"/>
        <v>#VALUE!</v>
      </c>
      <c r="T6" s="60">
        <f t="shared" si="2"/>
        <v>1229.4100636205899</v>
      </c>
      <c r="U6" s="61">
        <v>15122185</v>
      </c>
      <c r="V6" s="62">
        <f t="shared" si="3"/>
        <v>0.26508503896758306</v>
      </c>
      <c r="W6" s="66">
        <v>111528320</v>
      </c>
      <c r="X6" s="66">
        <v>93936</v>
      </c>
      <c r="Y6" s="60">
        <f t="shared" si="4"/>
        <v>1187.2798501107136</v>
      </c>
    </row>
    <row r="7" spans="1:25" ht="30" customHeight="1">
      <c r="A7" s="40">
        <v>4</v>
      </c>
      <c r="B7" s="41"/>
      <c r="C7" s="67" t="s">
        <v>30</v>
      </c>
      <c r="D7" s="55">
        <v>40598</v>
      </c>
      <c r="E7" s="56" t="s">
        <v>25</v>
      </c>
      <c r="F7" s="57" t="s">
        <v>31</v>
      </c>
      <c r="G7" s="57" t="s">
        <v>27</v>
      </c>
      <c r="H7" s="57">
        <v>2</v>
      </c>
      <c r="I7" s="63">
        <v>1620325</v>
      </c>
      <c r="J7" s="63">
        <v>1094</v>
      </c>
      <c r="K7" s="63">
        <v>3612460</v>
      </c>
      <c r="L7" s="63">
        <v>2475</v>
      </c>
      <c r="M7" s="63">
        <v>8238590</v>
      </c>
      <c r="N7" s="63">
        <v>5510</v>
      </c>
      <c r="O7" s="63">
        <v>4552000</v>
      </c>
      <c r="P7" s="63">
        <v>2975</v>
      </c>
      <c r="Q7" s="59">
        <f t="shared" si="0"/>
        <v>18023375</v>
      </c>
      <c r="R7" s="59">
        <f t="shared" si="0"/>
        <v>12054</v>
      </c>
      <c r="S7" s="60" t="e">
        <f t="shared" si="1"/>
        <v>#VALUE!</v>
      </c>
      <c r="T7" s="60">
        <f t="shared" si="2"/>
        <v>1495.2194292351087</v>
      </c>
      <c r="U7" s="61">
        <v>27897690</v>
      </c>
      <c r="V7" s="62">
        <f t="shared" si="3"/>
        <v>-0.35394740568125893</v>
      </c>
      <c r="W7" s="64">
        <v>52119390</v>
      </c>
      <c r="X7" s="64">
        <v>35134</v>
      </c>
      <c r="Y7" s="60">
        <f t="shared" si="4"/>
        <v>1483.4459497922242</v>
      </c>
    </row>
    <row r="8" spans="1:25" ht="30" customHeight="1">
      <c r="A8" s="40">
        <v>5</v>
      </c>
      <c r="B8" s="41"/>
      <c r="C8" s="68" t="s">
        <v>32</v>
      </c>
      <c r="D8" s="55">
        <v>40591</v>
      </c>
      <c r="E8" s="56" t="s">
        <v>29</v>
      </c>
      <c r="F8" s="57">
        <v>13</v>
      </c>
      <c r="G8" s="57" t="s">
        <v>27</v>
      </c>
      <c r="H8" s="57">
        <v>3</v>
      </c>
      <c r="I8" s="65">
        <v>1632180</v>
      </c>
      <c r="J8" s="65">
        <v>1416</v>
      </c>
      <c r="K8" s="65">
        <v>3016050</v>
      </c>
      <c r="L8" s="65">
        <v>2565</v>
      </c>
      <c r="M8" s="65">
        <v>4555345</v>
      </c>
      <c r="N8" s="65">
        <v>3760</v>
      </c>
      <c r="O8" s="65">
        <v>3213680</v>
      </c>
      <c r="P8" s="65">
        <v>2685</v>
      </c>
      <c r="Q8" s="59">
        <f>+I8+K8+M8+O8</f>
        <v>12417255</v>
      </c>
      <c r="R8" s="59">
        <f>+J8+L8+N8+P8</f>
        <v>10426</v>
      </c>
      <c r="S8" s="60" t="e">
        <f t="shared" si="1"/>
        <v>#VALUE!</v>
      </c>
      <c r="T8" s="60">
        <f t="shared" si="2"/>
        <v>1190.989353539229</v>
      </c>
      <c r="U8" s="61">
        <v>12304605</v>
      </c>
      <c r="V8" s="62">
        <f t="shared" si="3"/>
        <v>0.009155109001873689</v>
      </c>
      <c r="W8" s="48">
        <v>52976750</v>
      </c>
      <c r="X8" s="48">
        <v>45205</v>
      </c>
      <c r="Y8" s="60">
        <f t="shared" si="4"/>
        <v>1171.9223537219334</v>
      </c>
    </row>
    <row r="9" spans="1:25" ht="30" customHeight="1">
      <c r="A9" s="40">
        <v>6</v>
      </c>
      <c r="B9" s="41"/>
      <c r="C9" s="68" t="s">
        <v>33</v>
      </c>
      <c r="D9" s="55">
        <v>40591</v>
      </c>
      <c r="E9" s="56" t="s">
        <v>25</v>
      </c>
      <c r="F9" s="57" t="s">
        <v>26</v>
      </c>
      <c r="G9" s="57" t="s">
        <v>27</v>
      </c>
      <c r="H9" s="57">
        <v>3</v>
      </c>
      <c r="I9" s="63">
        <v>397170</v>
      </c>
      <c r="J9" s="63">
        <v>356</v>
      </c>
      <c r="K9" s="63">
        <v>1285970</v>
      </c>
      <c r="L9" s="63">
        <v>1237</v>
      </c>
      <c r="M9" s="63">
        <v>3837990</v>
      </c>
      <c r="N9" s="63">
        <v>3454</v>
      </c>
      <c r="O9" s="63">
        <v>2442810</v>
      </c>
      <c r="P9" s="63">
        <v>2164</v>
      </c>
      <c r="Q9" s="59">
        <f aca="true" t="shared" si="5" ref="Q9:R13">+I9+K9+M9+O9</f>
        <v>7963940</v>
      </c>
      <c r="R9" s="59">
        <f t="shared" si="5"/>
        <v>7211</v>
      </c>
      <c r="S9" s="60" t="e">
        <f t="shared" si="1"/>
        <v>#VALUE!</v>
      </c>
      <c r="T9" s="60">
        <f t="shared" si="2"/>
        <v>1104.415476355568</v>
      </c>
      <c r="U9" s="61">
        <v>14003620</v>
      </c>
      <c r="V9" s="62">
        <f t="shared" si="3"/>
        <v>-0.4312941939298553</v>
      </c>
      <c r="W9" s="64">
        <v>50983410</v>
      </c>
      <c r="X9" s="64">
        <v>45496</v>
      </c>
      <c r="Y9" s="60">
        <f t="shared" si="4"/>
        <v>1120.6130209249166</v>
      </c>
    </row>
    <row r="10" spans="1:25" ht="30" customHeight="1">
      <c r="A10" s="40">
        <v>7</v>
      </c>
      <c r="B10" s="41"/>
      <c r="C10" s="54" t="s">
        <v>34</v>
      </c>
      <c r="D10" s="55">
        <v>40219</v>
      </c>
      <c r="E10" s="56" t="s">
        <v>22</v>
      </c>
      <c r="F10" s="57" t="s">
        <v>35</v>
      </c>
      <c r="G10" s="57">
        <v>27</v>
      </c>
      <c r="H10" s="57">
        <v>4</v>
      </c>
      <c r="I10" s="58">
        <v>726910</v>
      </c>
      <c r="J10" s="58">
        <v>626</v>
      </c>
      <c r="K10" s="58">
        <v>1394290</v>
      </c>
      <c r="L10" s="58">
        <v>1182</v>
      </c>
      <c r="M10" s="58">
        <v>2926500</v>
      </c>
      <c r="N10" s="58">
        <v>2432</v>
      </c>
      <c r="O10" s="58">
        <v>1608160</v>
      </c>
      <c r="P10" s="58">
        <v>1319</v>
      </c>
      <c r="Q10" s="59">
        <f t="shared" si="5"/>
        <v>6655860</v>
      </c>
      <c r="R10" s="59">
        <f>+J10+L10+N10+P10</f>
        <v>5559</v>
      </c>
      <c r="S10" s="60">
        <f t="shared" si="1"/>
        <v>205.88888888888889</v>
      </c>
      <c r="T10" s="60">
        <f t="shared" si="2"/>
        <v>1197.312466270912</v>
      </c>
      <c r="U10" s="61">
        <v>12065110</v>
      </c>
      <c r="V10" s="62">
        <f t="shared" si="3"/>
        <v>-0.4483382248483437</v>
      </c>
      <c r="W10" s="48">
        <v>95898860</v>
      </c>
      <c r="X10" s="48">
        <v>82493</v>
      </c>
      <c r="Y10" s="60">
        <f t="shared" si="4"/>
        <v>1162.5090613749046</v>
      </c>
    </row>
    <row r="11" spans="1:25" ht="30" customHeight="1">
      <c r="A11" s="40">
        <v>8</v>
      </c>
      <c r="B11" s="41"/>
      <c r="C11" s="54" t="s">
        <v>36</v>
      </c>
      <c r="D11" s="55">
        <v>40605</v>
      </c>
      <c r="E11" s="56" t="s">
        <v>29</v>
      </c>
      <c r="F11" s="57">
        <v>9</v>
      </c>
      <c r="G11" s="57" t="s">
        <v>27</v>
      </c>
      <c r="H11" s="57">
        <v>1</v>
      </c>
      <c r="I11" s="65">
        <v>833730</v>
      </c>
      <c r="J11" s="65">
        <v>687</v>
      </c>
      <c r="K11" s="65">
        <v>1340255</v>
      </c>
      <c r="L11" s="65">
        <v>1121</v>
      </c>
      <c r="M11" s="65">
        <v>1929185</v>
      </c>
      <c r="N11" s="65">
        <v>1574</v>
      </c>
      <c r="O11" s="65">
        <v>1728200</v>
      </c>
      <c r="P11" s="65">
        <v>1375</v>
      </c>
      <c r="Q11" s="59">
        <f t="shared" si="5"/>
        <v>5831370</v>
      </c>
      <c r="R11" s="59">
        <f t="shared" si="5"/>
        <v>4757</v>
      </c>
      <c r="S11" s="60" t="e">
        <f t="shared" si="1"/>
        <v>#VALUE!</v>
      </c>
      <c r="T11" s="60">
        <f t="shared" si="2"/>
        <v>1225.8503258356106</v>
      </c>
      <c r="U11" s="61">
        <v>0</v>
      </c>
      <c r="V11" s="62">
        <f t="shared" si="3"/>
      </c>
      <c r="W11" s="48">
        <v>6295090</v>
      </c>
      <c r="X11" s="48">
        <v>5224</v>
      </c>
      <c r="Y11" s="60">
        <f t="shared" si="4"/>
        <v>1205.0325421133232</v>
      </c>
    </row>
    <row r="12" spans="1:25" ht="30" customHeight="1">
      <c r="A12" s="40">
        <v>9</v>
      </c>
      <c r="B12" s="41"/>
      <c r="C12" s="54" t="s">
        <v>37</v>
      </c>
      <c r="D12" s="55">
        <v>40219</v>
      </c>
      <c r="E12" s="56" t="s">
        <v>38</v>
      </c>
      <c r="F12" s="57">
        <v>22</v>
      </c>
      <c r="G12" s="57" t="s">
        <v>27</v>
      </c>
      <c r="H12" s="57">
        <v>3</v>
      </c>
      <c r="I12" s="58">
        <v>506960</v>
      </c>
      <c r="J12" s="58">
        <v>442</v>
      </c>
      <c r="K12" s="58">
        <v>1137590</v>
      </c>
      <c r="L12" s="58">
        <v>987</v>
      </c>
      <c r="M12" s="58">
        <v>2176120</v>
      </c>
      <c r="N12" s="58">
        <v>1863</v>
      </c>
      <c r="O12" s="58">
        <v>1537140</v>
      </c>
      <c r="P12" s="58">
        <v>1285</v>
      </c>
      <c r="Q12" s="59">
        <f t="shared" si="5"/>
        <v>5357810</v>
      </c>
      <c r="R12" s="59">
        <f t="shared" si="5"/>
        <v>4577</v>
      </c>
      <c r="S12" s="60" t="e">
        <f t="shared" si="1"/>
        <v>#VALUE!</v>
      </c>
      <c r="T12" s="60">
        <f t="shared" si="2"/>
        <v>1170.5942757264584</v>
      </c>
      <c r="U12" s="61">
        <v>9373130</v>
      </c>
      <c r="V12" s="62">
        <f t="shared" si="3"/>
        <v>-0.4283862487770894</v>
      </c>
      <c r="W12" s="48">
        <v>41034475</v>
      </c>
      <c r="X12" s="48">
        <v>35451</v>
      </c>
      <c r="Y12" s="60">
        <f t="shared" si="4"/>
        <v>1157.4983780429325</v>
      </c>
    </row>
    <row r="13" spans="1:25" ht="30" customHeight="1">
      <c r="A13" s="40">
        <v>10</v>
      </c>
      <c r="B13" s="41"/>
      <c r="C13" s="68" t="s">
        <v>39</v>
      </c>
      <c r="D13" s="55">
        <v>40219</v>
      </c>
      <c r="E13" s="56" t="s">
        <v>38</v>
      </c>
      <c r="F13" s="57" t="s">
        <v>40</v>
      </c>
      <c r="G13" s="57" t="s">
        <v>27</v>
      </c>
      <c r="H13" s="57">
        <v>4</v>
      </c>
      <c r="I13" s="58">
        <v>229260</v>
      </c>
      <c r="J13" s="58">
        <v>172</v>
      </c>
      <c r="K13" s="58">
        <v>510510</v>
      </c>
      <c r="L13" s="58">
        <v>366</v>
      </c>
      <c r="M13" s="58">
        <v>2238510</v>
      </c>
      <c r="N13" s="58">
        <v>1629</v>
      </c>
      <c r="O13" s="58">
        <v>2295540</v>
      </c>
      <c r="P13" s="58">
        <v>1655</v>
      </c>
      <c r="Q13" s="59">
        <f t="shared" si="5"/>
        <v>5273820</v>
      </c>
      <c r="R13" s="59">
        <f t="shared" si="5"/>
        <v>3822</v>
      </c>
      <c r="S13" s="60" t="e">
        <f t="shared" si="1"/>
        <v>#VALUE!</v>
      </c>
      <c r="T13" s="60">
        <f t="shared" si="2"/>
        <v>1379.8587127158555</v>
      </c>
      <c r="U13" s="61">
        <v>9229080</v>
      </c>
      <c r="V13" s="62">
        <f t="shared" si="3"/>
        <v>-0.42856492738171087</v>
      </c>
      <c r="W13" s="48">
        <v>55692505</v>
      </c>
      <c r="X13" s="48">
        <v>40796</v>
      </c>
      <c r="Y13" s="60">
        <f t="shared" si="4"/>
        <v>1365.146215315227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69" t="s">
        <v>17</v>
      </c>
      <c r="C15" s="70"/>
      <c r="D15" s="70"/>
      <c r="E15" s="71"/>
      <c r="F15" s="23"/>
      <c r="G15" s="23">
        <f>SUM(G4:G14)</f>
        <v>59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141884295</v>
      </c>
      <c r="R15" s="27">
        <f>SUM(R4:R14)</f>
        <v>117015</v>
      </c>
      <c r="S15" s="28">
        <f>R15/G15</f>
        <v>1983.3050847457628</v>
      </c>
      <c r="T15" s="49">
        <f>Q15/R15</f>
        <v>1212.5308293808487</v>
      </c>
      <c r="U15" s="39">
        <v>125926750</v>
      </c>
      <c r="V15" s="38">
        <f>IF(U15&lt;&gt;0,-(U15-Q15)/U15,"")</f>
        <v>0.1267208516061917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0" t="s">
        <v>19</v>
      </c>
      <c r="V16" s="80"/>
      <c r="W16" s="80"/>
      <c r="X16" s="80"/>
      <c r="Y16" s="80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1"/>
      <c r="V17" s="81"/>
      <c r="W17" s="81"/>
      <c r="X17" s="81"/>
      <c r="Y17" s="81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1"/>
      <c r="V18" s="81"/>
      <c r="W18" s="81"/>
      <c r="X18" s="81"/>
      <c r="Y18" s="81"/>
    </row>
  </sheetData>
  <sheetProtection/>
  <mergeCells count="15">
    <mergeCell ref="U16:Y18"/>
    <mergeCell ref="Q2:T2"/>
    <mergeCell ref="U2:V2"/>
    <mergeCell ref="W2:Y2"/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2008-10-22T07:58:06Z</cp:lastPrinted>
  <dcterms:created xsi:type="dcterms:W3CDTF">2006-04-04T07:29:08Z</dcterms:created>
  <dcterms:modified xsi:type="dcterms:W3CDTF">2011-03-22T12:27:34Z</dcterms:modified>
  <cp:category/>
  <cp:version/>
  <cp:contentType/>
  <cp:contentStatus/>
</cp:coreProperties>
</file>