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2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<sst xmlns="http://schemas.openxmlformats.org/spreadsheetml/2006/main" count="67" uniqueCount="39">
  <si>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</si>
  <si>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</si>
  <si>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</si>
  <si>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</si>
  <si>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</si>
  <si>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</si>
  <si>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</si>
  <si>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</si>
  <si>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</si>
  <si>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</si>
  <si>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</si>
  <si>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</si>
  <si>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</si>
  <si>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</si>
  <si>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</si>
  <si>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</si>
  <si>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</si>
  <si>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</si>
  <si>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</si>
  <si>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</si>
  <si>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</si>
  <si>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Battle: Los Angeles</t>
  </si>
  <si>
    <t>InterCom</t>
  </si>
  <si>
    <t>28+2</t>
  </si>
  <si>
    <t>n/a</t>
  </si>
  <si>
    <t>Just Go With It</t>
  </si>
  <si>
    <t>Rango</t>
  </si>
  <si>
    <t>UIP</t>
  </si>
  <si>
    <t>31+1</t>
  </si>
  <si>
    <t>Hall Pass</t>
  </si>
  <si>
    <t>The Rite</t>
  </si>
  <si>
    <t>Mars Needs Moms</t>
  </si>
  <si>
    <t>Forum Hungary</t>
  </si>
  <si>
    <t>The King's Speech</t>
  </si>
  <si>
    <t>Budapest Film</t>
  </si>
  <si>
    <t>Sanctum</t>
  </si>
  <si>
    <t>Black Swan</t>
  </si>
  <si>
    <t>Drive Angry 3D</t>
  </si>
  <si>
    <t>11+26+2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</si>
</sst>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198" fontId="14" fillId="0" borderId="26" xfId="39" applyNumberFormat="1" applyFont="1" applyFill="1" applyBorder="1" applyAlignment="1">
      <alignment horizontal="right"/>
    </xf>
    <xf numFmtId="198" fontId="15" fillId="0" borderId="26" xfId="39" applyNumberFormat="1" applyFont="1" applyBorder="1" applyAlignment="1">
      <alignment horizontal="right"/>
    </xf>
    <xf numFmtId="3" fontId="14" fillId="0" borderId="26" xfId="40" applyNumberFormat="1" applyFont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vertical="center"/>
    </xf>
    <xf numFmtId="3" fontId="14" fillId="0" borderId="26" xfId="39" applyNumberFormat="1" applyFont="1" applyFill="1" applyBorder="1" applyAlignment="1">
      <alignment horizontal="right"/>
    </xf>
    <xf numFmtId="3" fontId="15" fillId="0" borderId="26" xfId="39" applyNumberFormat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735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970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MARCH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4" sqref="Q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0.00390625" style="0" customWidth="1"/>
    <col min="4" max="4" width="12.14062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3" t="s">
        <v>21</v>
      </c>
      <c r="D4" s="54">
        <v>40619</v>
      </c>
      <c r="E4" s="55" t="s">
        <v>22</v>
      </c>
      <c r="F4" s="56" t="s">
        <v>23</v>
      </c>
      <c r="G4" s="56" t="s">
        <v>24</v>
      </c>
      <c r="H4" s="56">
        <v>1</v>
      </c>
      <c r="I4" s="57">
        <v>6014440</v>
      </c>
      <c r="J4" s="57">
        <v>4986</v>
      </c>
      <c r="K4" s="57">
        <v>7190470</v>
      </c>
      <c r="L4" s="57">
        <v>6024</v>
      </c>
      <c r="M4" s="57">
        <v>14120650</v>
      </c>
      <c r="N4" s="57">
        <v>11797</v>
      </c>
      <c r="O4" s="57">
        <v>9463035</v>
      </c>
      <c r="P4" s="57">
        <v>7821</v>
      </c>
      <c r="Q4" s="58">
        <f aca="true" t="shared" si="0" ref="Q4:R6">+I4+K4+M4+O4</f>
        <v>36788595</v>
      </c>
      <c r="R4" s="58">
        <f t="shared" si="0"/>
        <v>30628</v>
      </c>
      <c r="S4" s="59" t="e">
        <f aca="true" t="shared" si="1" ref="S4:S13">IF(Q4&lt;&gt;0,R4/G4,"")</f>
        <v>#VALUE!</v>
      </c>
      <c r="T4" s="59">
        <f aca="true" t="shared" si="2" ref="T4:T13">IF(Q4&lt;&gt;0,Q4/R4,"")</f>
        <v>1201.1425819511558</v>
      </c>
      <c r="U4" s="60">
        <v>0</v>
      </c>
      <c r="V4" s="61">
        <f aca="true" t="shared" si="3" ref="V4:V13">IF(U4&lt;&gt;0,-(U4-Q4)/U4,"")</f>
      </c>
      <c r="W4" s="62">
        <v>36788595</v>
      </c>
      <c r="X4" s="62">
        <v>30628</v>
      </c>
      <c r="Y4" s="59">
        <f aca="true" t="shared" si="4" ref="Y4:Y13">W4/X4</f>
        <v>1201.1425819511558</v>
      </c>
    </row>
    <row r="5" spans="1:25" ht="30" customHeight="1">
      <c r="A5" s="40">
        <v>2</v>
      </c>
      <c r="B5" s="41"/>
      <c r="C5" s="63" t="s">
        <v>25</v>
      </c>
      <c r="D5" s="54">
        <v>40247</v>
      </c>
      <c r="E5" s="55" t="s">
        <v>22</v>
      </c>
      <c r="F5" s="56" t="s">
        <v>23</v>
      </c>
      <c r="G5" s="56" t="s">
        <v>24</v>
      </c>
      <c r="H5" s="56">
        <v>2</v>
      </c>
      <c r="I5" s="57">
        <v>2503650</v>
      </c>
      <c r="J5" s="57">
        <v>2115</v>
      </c>
      <c r="K5" s="57">
        <v>5279720</v>
      </c>
      <c r="L5" s="57">
        <v>4491</v>
      </c>
      <c r="M5" s="57">
        <v>12646230</v>
      </c>
      <c r="N5" s="57">
        <v>10676</v>
      </c>
      <c r="O5" s="57">
        <v>8067620</v>
      </c>
      <c r="P5" s="57">
        <v>6763</v>
      </c>
      <c r="Q5" s="58">
        <f t="shared" si="0"/>
        <v>28497220</v>
      </c>
      <c r="R5" s="58">
        <f t="shared" si="0"/>
        <v>24045</v>
      </c>
      <c r="S5" s="59" t="e">
        <f t="shared" si="1"/>
        <v>#VALUE!</v>
      </c>
      <c r="T5" s="59">
        <f t="shared" si="2"/>
        <v>1185.1619879392806</v>
      </c>
      <c r="U5" s="60">
        <v>38934110</v>
      </c>
      <c r="V5" s="61">
        <f t="shared" si="3"/>
        <v>-0.26806545725586123</v>
      </c>
      <c r="W5" s="62">
        <v>96235145</v>
      </c>
      <c r="X5" s="62">
        <v>82269</v>
      </c>
      <c r="Y5" s="59">
        <f t="shared" si="4"/>
        <v>1169.7619394911815</v>
      </c>
    </row>
    <row r="6" spans="1:25" ht="30" customHeight="1">
      <c r="A6" s="40">
        <v>3</v>
      </c>
      <c r="B6" s="41"/>
      <c r="C6" s="63" t="s">
        <v>26</v>
      </c>
      <c r="D6" s="54">
        <v>40605</v>
      </c>
      <c r="E6" s="55" t="s">
        <v>27</v>
      </c>
      <c r="F6" s="56" t="s">
        <v>28</v>
      </c>
      <c r="G6" s="56">
        <v>32</v>
      </c>
      <c r="H6" s="56">
        <v>3</v>
      </c>
      <c r="I6" s="64">
        <v>873040</v>
      </c>
      <c r="J6" s="64">
        <v>785</v>
      </c>
      <c r="K6" s="64">
        <v>1664720</v>
      </c>
      <c r="L6" s="64">
        <v>1524</v>
      </c>
      <c r="M6" s="64">
        <v>5641450</v>
      </c>
      <c r="N6" s="64">
        <v>5033</v>
      </c>
      <c r="O6" s="64">
        <v>4468840</v>
      </c>
      <c r="P6" s="64">
        <v>4074</v>
      </c>
      <c r="Q6" s="58">
        <f t="shared" si="0"/>
        <v>12648050</v>
      </c>
      <c r="R6" s="58">
        <f t="shared" si="0"/>
        <v>11416</v>
      </c>
      <c r="S6" s="59">
        <f t="shared" si="1"/>
        <v>356.75</v>
      </c>
      <c r="T6" s="59">
        <f t="shared" si="2"/>
        <v>1107.9230903994394</v>
      </c>
      <c r="U6" s="60">
        <v>20816420</v>
      </c>
      <c r="V6" s="61">
        <f t="shared" si="3"/>
        <v>-0.3924003262808879</v>
      </c>
      <c r="W6" s="60">
        <v>95092615</v>
      </c>
      <c r="X6" s="60">
        <v>85243</v>
      </c>
      <c r="Y6" s="59">
        <f t="shared" si="4"/>
        <v>1115.547493635841</v>
      </c>
    </row>
    <row r="7" spans="1:25" ht="30" customHeight="1">
      <c r="A7" s="40">
        <v>4</v>
      </c>
      <c r="B7" s="41"/>
      <c r="C7" s="63" t="s">
        <v>29</v>
      </c>
      <c r="D7" s="54">
        <v>40605</v>
      </c>
      <c r="E7" s="55" t="s">
        <v>22</v>
      </c>
      <c r="F7" s="56" t="s">
        <v>23</v>
      </c>
      <c r="G7" s="56" t="s">
        <v>24</v>
      </c>
      <c r="H7" s="56">
        <v>3</v>
      </c>
      <c r="I7" s="65">
        <v>1116370</v>
      </c>
      <c r="J7" s="65">
        <v>951</v>
      </c>
      <c r="K7" s="65">
        <v>2070290</v>
      </c>
      <c r="L7" s="65">
        <v>1754</v>
      </c>
      <c r="M7" s="65">
        <v>4974260</v>
      </c>
      <c r="N7" s="65">
        <v>4172</v>
      </c>
      <c r="O7" s="65">
        <v>3104280</v>
      </c>
      <c r="P7" s="65">
        <v>2580</v>
      </c>
      <c r="Q7" s="58">
        <f aca="true" t="shared" si="5" ref="Q7:R13">+I7+K7+M7+O7</f>
        <v>11265200</v>
      </c>
      <c r="R7" s="58">
        <f t="shared" si="5"/>
        <v>9457</v>
      </c>
      <c r="S7" s="59" t="e">
        <f t="shared" si="1"/>
        <v>#VALUE!</v>
      </c>
      <c r="T7" s="59">
        <f t="shared" si="2"/>
        <v>1191.2022840224172</v>
      </c>
      <c r="U7" s="60">
        <v>14055170</v>
      </c>
      <c r="V7" s="61">
        <f t="shared" si="3"/>
        <v>-0.19850133438442935</v>
      </c>
      <c r="W7" s="66">
        <v>64064110</v>
      </c>
      <c r="X7" s="66">
        <v>54656</v>
      </c>
      <c r="Y7" s="59">
        <f t="shared" si="4"/>
        <v>1172.1331601288057</v>
      </c>
    </row>
    <row r="8" spans="1:25" ht="30" customHeight="1">
      <c r="A8" s="40">
        <v>5</v>
      </c>
      <c r="B8" s="41"/>
      <c r="C8" s="63" t="s">
        <v>30</v>
      </c>
      <c r="D8" s="54">
        <v>40247</v>
      </c>
      <c r="E8" s="55" t="s">
        <v>22</v>
      </c>
      <c r="F8" s="56">
        <v>16</v>
      </c>
      <c r="G8" s="56" t="s">
        <v>24</v>
      </c>
      <c r="H8" s="56">
        <v>2</v>
      </c>
      <c r="I8" s="65">
        <v>1106860</v>
      </c>
      <c r="J8" s="65">
        <v>902</v>
      </c>
      <c r="K8" s="65">
        <v>1823395</v>
      </c>
      <c r="L8" s="65">
        <v>1498</v>
      </c>
      <c r="M8" s="65">
        <v>3726610</v>
      </c>
      <c r="N8" s="65">
        <v>2960</v>
      </c>
      <c r="O8" s="65">
        <v>2587160</v>
      </c>
      <c r="P8" s="65">
        <v>2049</v>
      </c>
      <c r="Q8" s="58">
        <f t="shared" si="5"/>
        <v>9244025</v>
      </c>
      <c r="R8" s="58">
        <f t="shared" si="5"/>
        <v>7409</v>
      </c>
      <c r="S8" s="59" t="e">
        <f t="shared" si="1"/>
        <v>#VALUE!</v>
      </c>
      <c r="T8" s="59">
        <f t="shared" si="2"/>
        <v>1247.6751248481576</v>
      </c>
      <c r="U8" s="60">
        <v>13190010</v>
      </c>
      <c r="V8" s="61">
        <f t="shared" si="3"/>
        <v>-0.2991646708380054</v>
      </c>
      <c r="W8" s="66">
        <v>31936540</v>
      </c>
      <c r="X8" s="66">
        <v>25987</v>
      </c>
      <c r="Y8" s="59">
        <f t="shared" si="4"/>
        <v>1228.942933004964</v>
      </c>
    </row>
    <row r="9" spans="1:25" ht="30" customHeight="1">
      <c r="A9" s="40">
        <v>6</v>
      </c>
      <c r="B9" s="41"/>
      <c r="C9" s="53" t="s">
        <v>31</v>
      </c>
      <c r="D9" s="54">
        <v>40247</v>
      </c>
      <c r="E9" s="55" t="s">
        <v>32</v>
      </c>
      <c r="F9" s="56">
        <v>40</v>
      </c>
      <c r="G9" s="56" t="s">
        <v>24</v>
      </c>
      <c r="H9" s="56">
        <v>2</v>
      </c>
      <c r="I9" s="64">
        <v>329270</v>
      </c>
      <c r="J9" s="64">
        <v>265</v>
      </c>
      <c r="K9" s="64">
        <v>809410</v>
      </c>
      <c r="L9" s="64">
        <v>568</v>
      </c>
      <c r="M9" s="64">
        <v>4209710</v>
      </c>
      <c r="N9" s="64">
        <v>3079</v>
      </c>
      <c r="O9" s="64">
        <v>3853555</v>
      </c>
      <c r="P9" s="64">
        <v>2747</v>
      </c>
      <c r="Q9" s="58">
        <f t="shared" si="5"/>
        <v>9201945</v>
      </c>
      <c r="R9" s="58">
        <f t="shared" si="5"/>
        <v>6659</v>
      </c>
      <c r="S9" s="59" t="e">
        <f t="shared" si="1"/>
        <v>#VALUE!</v>
      </c>
      <c r="T9" s="59">
        <f t="shared" si="2"/>
        <v>1381.8809130500076</v>
      </c>
      <c r="U9" s="60">
        <v>9263680</v>
      </c>
      <c r="V9" s="61">
        <f t="shared" si="3"/>
        <v>-0.006664198245189817</v>
      </c>
      <c r="W9" s="60">
        <v>27495010</v>
      </c>
      <c r="X9" s="60">
        <v>19621</v>
      </c>
      <c r="Y9" s="59">
        <f t="shared" si="4"/>
        <v>1401.30523418786</v>
      </c>
    </row>
    <row r="10" spans="1:25" ht="30" customHeight="1">
      <c r="A10" s="40">
        <v>7</v>
      </c>
      <c r="B10" s="41"/>
      <c r="C10" s="63" t="s">
        <v>33</v>
      </c>
      <c r="D10" s="54">
        <v>40577</v>
      </c>
      <c r="E10" s="55" t="s">
        <v>34</v>
      </c>
      <c r="F10" s="56">
        <v>12</v>
      </c>
      <c r="G10" s="56" t="s">
        <v>24</v>
      </c>
      <c r="H10" s="56">
        <v>7</v>
      </c>
      <c r="I10" s="67">
        <v>813235</v>
      </c>
      <c r="J10" s="67">
        <v>685</v>
      </c>
      <c r="K10" s="67">
        <v>1803620</v>
      </c>
      <c r="L10" s="67">
        <v>1502</v>
      </c>
      <c r="M10" s="67">
        <v>3959920</v>
      </c>
      <c r="N10" s="67">
        <v>3196</v>
      </c>
      <c r="O10" s="67">
        <v>1309430</v>
      </c>
      <c r="P10" s="67">
        <v>1104</v>
      </c>
      <c r="Q10" s="58">
        <f t="shared" si="5"/>
        <v>7886205</v>
      </c>
      <c r="R10" s="58">
        <f t="shared" si="5"/>
        <v>6487</v>
      </c>
      <c r="S10" s="59" t="e">
        <f t="shared" si="1"/>
        <v>#VALUE!</v>
      </c>
      <c r="T10" s="59">
        <f t="shared" si="2"/>
        <v>1215.6936950824727</v>
      </c>
      <c r="U10" s="60">
        <v>11730870</v>
      </c>
      <c r="V10" s="61">
        <f t="shared" si="3"/>
        <v>-0.32773911909346876</v>
      </c>
      <c r="W10" s="68">
        <v>145030300</v>
      </c>
      <c r="X10" s="68">
        <v>122491</v>
      </c>
      <c r="Y10" s="59">
        <f t="shared" si="4"/>
        <v>1184.007804655036</v>
      </c>
    </row>
    <row r="11" spans="1:25" ht="30" customHeight="1">
      <c r="A11" s="40">
        <v>8</v>
      </c>
      <c r="B11" s="41"/>
      <c r="C11" s="63" t="s">
        <v>35</v>
      </c>
      <c r="D11" s="54">
        <v>40619</v>
      </c>
      <c r="E11" s="55" t="s">
        <v>34</v>
      </c>
      <c r="F11" s="56">
        <v>25</v>
      </c>
      <c r="G11" s="56" t="s">
        <v>24</v>
      </c>
      <c r="H11" s="56">
        <v>1</v>
      </c>
      <c r="I11" s="67">
        <v>640170</v>
      </c>
      <c r="J11" s="67">
        <v>406</v>
      </c>
      <c r="K11" s="67">
        <v>1131470</v>
      </c>
      <c r="L11" s="67">
        <v>717</v>
      </c>
      <c r="M11" s="67">
        <v>2640400</v>
      </c>
      <c r="N11" s="67">
        <v>1647</v>
      </c>
      <c r="O11" s="67">
        <v>1468530</v>
      </c>
      <c r="P11" s="67">
        <v>945</v>
      </c>
      <c r="Q11" s="58">
        <f t="shared" si="5"/>
        <v>5880570</v>
      </c>
      <c r="R11" s="58">
        <f t="shared" si="5"/>
        <v>3715</v>
      </c>
      <c r="S11" s="59" t="e">
        <f t="shared" si="1"/>
        <v>#VALUE!</v>
      </c>
      <c r="T11" s="59">
        <f t="shared" si="2"/>
        <v>1582.9259757738896</v>
      </c>
      <c r="U11" s="60">
        <v>0</v>
      </c>
      <c r="V11" s="61">
        <f t="shared" si="3"/>
      </c>
      <c r="W11" s="60">
        <v>5880570</v>
      </c>
      <c r="X11" s="60">
        <v>3715</v>
      </c>
      <c r="Y11" s="59">
        <f t="shared" si="4"/>
        <v>1582.9259757738896</v>
      </c>
    </row>
    <row r="12" spans="1:25" ht="30" customHeight="1">
      <c r="A12" s="40">
        <v>9</v>
      </c>
      <c r="B12" s="41"/>
      <c r="C12" s="53" t="s">
        <v>36</v>
      </c>
      <c r="D12" s="54">
        <v>40591</v>
      </c>
      <c r="E12" s="55" t="s">
        <v>34</v>
      </c>
      <c r="F12" s="56">
        <v>13</v>
      </c>
      <c r="G12" s="56" t="s">
        <v>24</v>
      </c>
      <c r="H12" s="56">
        <v>5</v>
      </c>
      <c r="I12" s="67">
        <v>591045</v>
      </c>
      <c r="J12" s="67">
        <v>506</v>
      </c>
      <c r="K12" s="67">
        <v>1156210</v>
      </c>
      <c r="L12" s="67">
        <v>974</v>
      </c>
      <c r="M12" s="67">
        <v>2231765</v>
      </c>
      <c r="N12" s="67">
        <v>1839</v>
      </c>
      <c r="O12" s="67">
        <v>907630</v>
      </c>
      <c r="P12" s="67">
        <v>788</v>
      </c>
      <c r="Q12" s="58">
        <f t="shared" si="5"/>
        <v>4886650</v>
      </c>
      <c r="R12" s="58">
        <f t="shared" si="5"/>
        <v>4107</v>
      </c>
      <c r="S12" s="59" t="e">
        <f t="shared" si="1"/>
        <v>#VALUE!</v>
      </c>
      <c r="T12" s="59">
        <f t="shared" si="2"/>
        <v>1189.8344290236182</v>
      </c>
      <c r="U12" s="60">
        <v>7291440</v>
      </c>
      <c r="V12" s="61">
        <f t="shared" si="3"/>
        <v>-0.32981002380874014</v>
      </c>
      <c r="W12" s="60">
        <v>74336330</v>
      </c>
      <c r="X12" s="60">
        <v>63796</v>
      </c>
      <c r="Y12" s="59">
        <f t="shared" si="4"/>
        <v>1165.2192927456267</v>
      </c>
    </row>
    <row r="13" spans="1:25" ht="30" customHeight="1">
      <c r="A13" s="40">
        <v>10</v>
      </c>
      <c r="B13" s="41"/>
      <c r="C13" s="69" t="s">
        <v>37</v>
      </c>
      <c r="D13" s="54">
        <v>40598</v>
      </c>
      <c r="E13" s="55" t="s">
        <v>22</v>
      </c>
      <c r="F13" s="56" t="s">
        <v>38</v>
      </c>
      <c r="G13" s="56" t="s">
        <v>24</v>
      </c>
      <c r="H13" s="56">
        <v>4</v>
      </c>
      <c r="I13" s="70">
        <v>321210</v>
      </c>
      <c r="J13" s="70">
        <v>217</v>
      </c>
      <c r="K13" s="70">
        <v>763360</v>
      </c>
      <c r="L13" s="70">
        <v>514</v>
      </c>
      <c r="M13" s="70">
        <v>1769660</v>
      </c>
      <c r="N13" s="70">
        <v>1151</v>
      </c>
      <c r="O13" s="70">
        <v>1118810</v>
      </c>
      <c r="P13" s="70">
        <v>727</v>
      </c>
      <c r="Q13" s="58">
        <f t="shared" si="5"/>
        <v>3973040</v>
      </c>
      <c r="R13" s="58">
        <f t="shared" si="5"/>
        <v>2609</v>
      </c>
      <c r="S13" s="59" t="e">
        <f t="shared" si="1"/>
        <v>#VALUE!</v>
      </c>
      <c r="T13" s="59">
        <f t="shared" si="2"/>
        <v>1522.8210042161747</v>
      </c>
      <c r="U13" s="60">
        <v>9216125</v>
      </c>
      <c r="V13" s="61">
        <f t="shared" si="3"/>
        <v>-0.568903416566073</v>
      </c>
      <c r="W13" s="71">
        <v>74635305</v>
      </c>
      <c r="X13" s="71">
        <v>50235</v>
      </c>
      <c r="Y13" s="59">
        <f t="shared" si="4"/>
        <v>1485.7232009555091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130271500</v>
      </c>
      <c r="R15" s="27">
        <f>SUM(R4:R14)</f>
        <v>106532</v>
      </c>
      <c r="S15" s="28">
        <f>R15/G15</f>
        <v>3329.125</v>
      </c>
      <c r="T15" s="48">
        <f>Q15/R15</f>
        <v>1222.8391469229903</v>
      </c>
      <c r="U15" s="39">
        <v>132014555</v>
      </c>
      <c r="V15" s="38">
        <f>IF(U15&lt;&gt;0,-(U15-Q15)/U15,"")</f>
        <v>-0.013203506234596632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2011-03-22T11:55:35Z</dcterms:modified>
  <cp:category/>
  <cp:version/>
  <cp:contentType/>
  <cp:contentStatus/>
</cp:coreProperties>
</file>