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4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<sst xmlns="http://schemas.openxmlformats.org/spreadsheetml/2006/main" count="67" uniqueCount="40">
  <si>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</si>
  <si>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</si>
  <si>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</si>
  <si>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</si>
  <si>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</si>
  <si>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</si>
  <si>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</si>
  <si>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</si>
  <si>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</si>
  <si>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</si>
  <si>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</si>
  <si>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</si>
  <si>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</si>
  <si>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</si>
  <si>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</si>
  <si>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</si>
  <si>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</si>
  <si>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</si>
  <si>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</si>
  <si>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</si>
  <si>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</si>
  <si>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Adjustment Bureau</t>
  </si>
  <si>
    <t>UIP</t>
  </si>
  <si>
    <t>24+1</t>
  </si>
  <si>
    <t>Just Go With It</t>
  </si>
  <si>
    <t>InterCom</t>
  </si>
  <si>
    <t>28+2</t>
  </si>
  <si>
    <t>n/a</t>
  </si>
  <si>
    <t>Sucker Punch</t>
  </si>
  <si>
    <t>26+2</t>
  </si>
  <si>
    <t>Morning Glory</t>
  </si>
  <si>
    <t>19+1</t>
  </si>
  <si>
    <t>Hall Pass</t>
  </si>
  <si>
    <t>Battle: Los Angeles</t>
  </si>
  <si>
    <t>The King's Speech</t>
  </si>
  <si>
    <t>Budapest Film</t>
  </si>
  <si>
    <t>Rango</t>
  </si>
  <si>
    <t>31+1</t>
  </si>
  <si>
    <t>The Rite</t>
  </si>
  <si>
    <t>Yogi Bear (preview)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</si>
</sst>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0" borderId="26" xfId="39" applyNumberFormat="1" applyFont="1" applyFill="1" applyBorder="1" applyAlignment="1">
      <alignment/>
    </xf>
    <xf numFmtId="198" fontId="15" fillId="0" borderId="26" xfId="39" applyNumberFormat="1" applyFont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25" borderId="26" xfId="40" applyNumberFormat="1" applyFont="1" applyFill="1" applyBorder="1" applyAlignment="1">
      <alignment horizontal="right"/>
    </xf>
    <xf numFmtId="3" fontId="15" fillId="25" borderId="26" xfId="39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240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8018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31 MARCH - 3 APRIL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K21" sqref="K2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57421875" style="0" customWidth="1"/>
    <col min="4" max="4" width="15.140625" style="0" customWidth="1"/>
    <col min="5" max="5" width="17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1" t="s">
        <v>3</v>
      </c>
      <c r="G2" s="81" t="s">
        <v>4</v>
      </c>
      <c r="H2" s="81" t="s">
        <v>5</v>
      </c>
      <c r="I2" s="71" t="s">
        <v>18</v>
      </c>
      <c r="J2" s="71"/>
      <c r="K2" s="71" t="s">
        <v>6</v>
      </c>
      <c r="L2" s="71"/>
      <c r="M2" s="71" t="s">
        <v>7</v>
      </c>
      <c r="N2" s="71"/>
      <c r="O2" s="71" t="s">
        <v>8</v>
      </c>
      <c r="P2" s="71"/>
      <c r="Q2" s="71" t="s">
        <v>9</v>
      </c>
      <c r="R2" s="71"/>
      <c r="S2" s="71"/>
      <c r="T2" s="71"/>
      <c r="U2" s="71" t="s">
        <v>10</v>
      </c>
      <c r="V2" s="71"/>
      <c r="W2" s="71" t="s">
        <v>11</v>
      </c>
      <c r="X2" s="71"/>
      <c r="Y2" s="72"/>
    </row>
    <row r="3" spans="1:25" ht="30" customHeight="1">
      <c r="A3" s="13"/>
      <c r="B3" s="14"/>
      <c r="C3" s="77"/>
      <c r="D3" s="79"/>
      <c r="E3" s="80"/>
      <c r="F3" s="82"/>
      <c r="G3" s="82"/>
      <c r="H3" s="8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4" t="s">
        <v>21</v>
      </c>
      <c r="D4" s="55">
        <v>40633</v>
      </c>
      <c r="E4" s="56" t="s">
        <v>22</v>
      </c>
      <c r="F4" s="57" t="s">
        <v>23</v>
      </c>
      <c r="G4" s="57">
        <v>25</v>
      </c>
      <c r="H4" s="57">
        <v>1</v>
      </c>
      <c r="I4" s="58">
        <v>2577870</v>
      </c>
      <c r="J4" s="58">
        <v>2176</v>
      </c>
      <c r="K4" s="58">
        <v>4580650</v>
      </c>
      <c r="L4" s="58">
        <v>3776</v>
      </c>
      <c r="M4" s="58">
        <v>6829380</v>
      </c>
      <c r="N4" s="58">
        <v>5548</v>
      </c>
      <c r="O4" s="58">
        <v>4219450</v>
      </c>
      <c r="P4" s="58">
        <v>3436</v>
      </c>
      <c r="Q4" s="59">
        <f aca="true" t="shared" si="0" ref="Q4:R6">+I4+K4+M4+O4</f>
        <v>18207350</v>
      </c>
      <c r="R4" s="59">
        <f t="shared" si="0"/>
        <v>14936</v>
      </c>
      <c r="S4" s="60">
        <f>IF(Q4&lt;&gt;0,R4/G4,"")</f>
        <v>597.44</v>
      </c>
      <c r="T4" s="60">
        <f>IF(Q4&lt;&gt;0,Q4/R4,"")</f>
        <v>1219.0245045527583</v>
      </c>
      <c r="U4" s="61">
        <v>0</v>
      </c>
      <c r="V4" s="62">
        <f>IF(U4&lt;&gt;0,-(U4-Q4)/U4,"")</f>
      </c>
      <c r="W4" s="48">
        <v>18207350</v>
      </c>
      <c r="X4" s="48">
        <v>14936</v>
      </c>
      <c r="Y4" s="60">
        <f>W4/X4</f>
        <v>1219.0245045527583</v>
      </c>
    </row>
    <row r="5" spans="1:25" ht="30" customHeight="1">
      <c r="A5" s="40">
        <v>2</v>
      </c>
      <c r="B5" s="41"/>
      <c r="C5" s="63" t="s">
        <v>24</v>
      </c>
      <c r="D5" s="55">
        <v>40247</v>
      </c>
      <c r="E5" s="56" t="s">
        <v>25</v>
      </c>
      <c r="F5" s="57" t="s">
        <v>26</v>
      </c>
      <c r="G5" s="57" t="s">
        <v>27</v>
      </c>
      <c r="H5" s="57">
        <v>4</v>
      </c>
      <c r="I5" s="64">
        <v>1088910</v>
      </c>
      <c r="J5" s="64">
        <v>976</v>
      </c>
      <c r="K5" s="64">
        <v>3108210</v>
      </c>
      <c r="L5" s="64">
        <v>2848</v>
      </c>
      <c r="M5" s="64">
        <v>5480365</v>
      </c>
      <c r="N5" s="64">
        <v>4648</v>
      </c>
      <c r="O5" s="64">
        <v>2801180</v>
      </c>
      <c r="P5" s="64">
        <v>2330</v>
      </c>
      <c r="Q5" s="59">
        <f t="shared" si="0"/>
        <v>12478665</v>
      </c>
      <c r="R5" s="59">
        <f t="shared" si="0"/>
        <v>10802</v>
      </c>
      <c r="S5" s="60" t="e">
        <f>IF(Q5&lt;&gt;0,R5/G5,"")</f>
        <v>#VALUE!</v>
      </c>
      <c r="T5" s="60">
        <f>IF(Q5&lt;&gt;0,Q5/R5,"")</f>
        <v>1155.2180151823736</v>
      </c>
      <c r="U5" s="61">
        <v>17925887</v>
      </c>
      <c r="V5" s="62">
        <f>IF(U5&lt;&gt;0,-(U5-Q5)/U5,"")</f>
        <v>-0.3038746144054127</v>
      </c>
      <c r="W5" s="65">
        <v>137764677</v>
      </c>
      <c r="X5" s="65">
        <v>118758</v>
      </c>
      <c r="Y5" s="60">
        <f>W5/X5</f>
        <v>1160.0454453594705</v>
      </c>
    </row>
    <row r="6" spans="1:25" ht="30" customHeight="1">
      <c r="A6" s="40">
        <v>3</v>
      </c>
      <c r="B6" s="41"/>
      <c r="C6" s="66" t="s">
        <v>39</v>
      </c>
      <c r="D6" s="55">
        <v>40640</v>
      </c>
      <c r="E6" s="56" t="s">
        <v>25</v>
      </c>
      <c r="F6" s="57">
        <v>24</v>
      </c>
      <c r="G6" s="57" t="s">
        <v>27</v>
      </c>
      <c r="H6" s="57">
        <v>0</v>
      </c>
      <c r="I6" s="64"/>
      <c r="J6" s="64"/>
      <c r="K6" s="64"/>
      <c r="L6" s="64"/>
      <c r="M6" s="64">
        <v>3771220</v>
      </c>
      <c r="N6" s="64">
        <v>2507</v>
      </c>
      <c r="O6" s="64">
        <v>4722080</v>
      </c>
      <c r="P6" s="64">
        <v>3183</v>
      </c>
      <c r="Q6" s="59">
        <f t="shared" si="0"/>
        <v>8493300</v>
      </c>
      <c r="R6" s="59">
        <f t="shared" si="0"/>
        <v>5690</v>
      </c>
      <c r="S6" s="60" t="e">
        <f>IF(Q6&lt;&gt;0,R6/G6,"")</f>
        <v>#VALUE!</v>
      </c>
      <c r="T6" s="60">
        <f>IF(Q6&lt;&gt;0,Q6/R6,"")</f>
        <v>1492.6713532513181</v>
      </c>
      <c r="U6" s="61">
        <v>0</v>
      </c>
      <c r="V6" s="62">
        <f>IF(U6&lt;&gt;0,-(U6-Q6)/U6,"")</f>
      </c>
      <c r="W6" s="65">
        <v>8493300</v>
      </c>
      <c r="X6" s="65">
        <v>5690</v>
      </c>
      <c r="Y6" s="60">
        <f>W6/X6</f>
        <v>1492.6713532513181</v>
      </c>
    </row>
    <row r="7" spans="1:25" ht="30" customHeight="1">
      <c r="A7" s="40">
        <v>4</v>
      </c>
      <c r="B7" s="41"/>
      <c r="C7" s="66" t="s">
        <v>28</v>
      </c>
      <c r="D7" s="55">
        <v>40626</v>
      </c>
      <c r="E7" s="56" t="s">
        <v>25</v>
      </c>
      <c r="F7" s="57" t="s">
        <v>29</v>
      </c>
      <c r="G7" s="57" t="s">
        <v>27</v>
      </c>
      <c r="H7" s="57">
        <v>2</v>
      </c>
      <c r="I7" s="64">
        <v>844580</v>
      </c>
      <c r="J7" s="64">
        <v>774</v>
      </c>
      <c r="K7" s="64">
        <v>1717940</v>
      </c>
      <c r="L7" s="64">
        <v>1554</v>
      </c>
      <c r="M7" s="64">
        <v>2971390</v>
      </c>
      <c r="N7" s="64">
        <v>2652</v>
      </c>
      <c r="O7" s="64">
        <v>1589700</v>
      </c>
      <c r="P7" s="64">
        <v>1372</v>
      </c>
      <c r="Q7" s="59">
        <f aca="true" t="shared" si="1" ref="Q7:Q13">+I7+K7+M7+O7</f>
        <v>7123610</v>
      </c>
      <c r="R7" s="59">
        <f aca="true" t="shared" si="2" ref="R7:R13">+J7+L7+N7+P7</f>
        <v>6352</v>
      </c>
      <c r="S7" s="60" t="e">
        <f aca="true" t="shared" si="3" ref="S7:S13">IF(Q7&lt;&gt;0,R7/G7,"")</f>
        <v>#VALUE!</v>
      </c>
      <c r="T7" s="60">
        <f aca="true" t="shared" si="4" ref="T7:T13">IF(Q7&lt;&gt;0,Q7/R7,"")</f>
        <v>1121.4751259445843</v>
      </c>
      <c r="U7" s="61">
        <v>14514185</v>
      </c>
      <c r="V7" s="62">
        <f aca="true" t="shared" si="5" ref="V7:V13">IF(U7&lt;&gt;0,-(U7-Q7)/U7,"")</f>
        <v>-0.5091966927526417</v>
      </c>
      <c r="W7" s="65">
        <v>25484245</v>
      </c>
      <c r="X7" s="65">
        <v>23029</v>
      </c>
      <c r="Y7" s="60">
        <f aca="true" t="shared" si="6" ref="Y7:Y13">W7/X7</f>
        <v>1106.615354552955</v>
      </c>
    </row>
    <row r="8" spans="1:25" ht="30" customHeight="1">
      <c r="A8" s="40">
        <v>5</v>
      </c>
      <c r="B8" s="41"/>
      <c r="C8" s="54" t="s">
        <v>30</v>
      </c>
      <c r="D8" s="55">
        <v>40626</v>
      </c>
      <c r="E8" s="56" t="s">
        <v>22</v>
      </c>
      <c r="F8" s="57" t="s">
        <v>31</v>
      </c>
      <c r="G8" s="57">
        <v>20</v>
      </c>
      <c r="H8" s="57">
        <v>2</v>
      </c>
      <c r="I8" s="58">
        <v>669080</v>
      </c>
      <c r="J8" s="58">
        <v>565</v>
      </c>
      <c r="K8" s="58">
        <v>1828750</v>
      </c>
      <c r="L8" s="58">
        <v>1458</v>
      </c>
      <c r="M8" s="58">
        <v>2680570</v>
      </c>
      <c r="N8" s="58">
        <v>2123</v>
      </c>
      <c r="O8" s="58">
        <v>1487350</v>
      </c>
      <c r="P8" s="58">
        <v>1191</v>
      </c>
      <c r="Q8" s="59">
        <f t="shared" si="1"/>
        <v>6665750</v>
      </c>
      <c r="R8" s="59">
        <f t="shared" si="2"/>
        <v>5337</v>
      </c>
      <c r="S8" s="60">
        <f t="shared" si="3"/>
        <v>266.85</v>
      </c>
      <c r="T8" s="60">
        <f t="shared" si="4"/>
        <v>1248.969458497283</v>
      </c>
      <c r="U8" s="61">
        <v>12230270</v>
      </c>
      <c r="V8" s="62">
        <f t="shared" si="5"/>
        <v>-0.4549793258856918</v>
      </c>
      <c r="W8" s="48">
        <v>22619540</v>
      </c>
      <c r="X8" s="48">
        <v>18676</v>
      </c>
      <c r="Y8" s="60">
        <f t="shared" si="6"/>
        <v>1211.1554936817306</v>
      </c>
    </row>
    <row r="9" spans="1:25" ht="30" customHeight="1">
      <c r="A9" s="40">
        <v>6</v>
      </c>
      <c r="B9" s="41"/>
      <c r="C9" s="63" t="s">
        <v>32</v>
      </c>
      <c r="D9" s="55">
        <v>40605</v>
      </c>
      <c r="E9" s="56" t="s">
        <v>25</v>
      </c>
      <c r="F9" s="57" t="s">
        <v>26</v>
      </c>
      <c r="G9" s="57" t="s">
        <v>27</v>
      </c>
      <c r="H9" s="57">
        <v>5</v>
      </c>
      <c r="I9" s="64">
        <v>593220</v>
      </c>
      <c r="J9" s="64">
        <v>503</v>
      </c>
      <c r="K9" s="64">
        <v>1449180</v>
      </c>
      <c r="L9" s="64">
        <v>1207</v>
      </c>
      <c r="M9" s="64">
        <v>2592130</v>
      </c>
      <c r="N9" s="64">
        <v>2146</v>
      </c>
      <c r="O9" s="64">
        <v>1369530</v>
      </c>
      <c r="P9" s="64">
        <v>1121</v>
      </c>
      <c r="Q9" s="59">
        <f t="shared" si="1"/>
        <v>6004060</v>
      </c>
      <c r="R9" s="59">
        <f t="shared" si="2"/>
        <v>4977</v>
      </c>
      <c r="S9" s="60" t="e">
        <f t="shared" si="3"/>
        <v>#VALUE!</v>
      </c>
      <c r="T9" s="60">
        <f t="shared" si="4"/>
        <v>1206.3612618042998</v>
      </c>
      <c r="U9" s="61">
        <v>8186369</v>
      </c>
      <c r="V9" s="62">
        <f t="shared" si="5"/>
        <v>-0.2665783816976733</v>
      </c>
      <c r="W9" s="65">
        <v>83219434</v>
      </c>
      <c r="X9" s="65">
        <v>71213</v>
      </c>
      <c r="Y9" s="60">
        <f t="shared" si="6"/>
        <v>1168.5989075028435</v>
      </c>
    </row>
    <row r="10" spans="1:25" ht="30" customHeight="1">
      <c r="A10" s="40">
        <v>7</v>
      </c>
      <c r="B10" s="41"/>
      <c r="C10" s="54" t="s">
        <v>33</v>
      </c>
      <c r="D10" s="55">
        <v>40619</v>
      </c>
      <c r="E10" s="56" t="s">
        <v>25</v>
      </c>
      <c r="F10" s="57" t="s">
        <v>26</v>
      </c>
      <c r="G10" s="57" t="s">
        <v>27</v>
      </c>
      <c r="H10" s="57">
        <v>3</v>
      </c>
      <c r="I10" s="64">
        <v>570920</v>
      </c>
      <c r="J10" s="64">
        <v>483</v>
      </c>
      <c r="K10" s="64">
        <v>1302660</v>
      </c>
      <c r="L10" s="64">
        <v>1116</v>
      </c>
      <c r="M10" s="64">
        <v>2400860</v>
      </c>
      <c r="N10" s="64">
        <v>2004</v>
      </c>
      <c r="O10" s="64">
        <v>1423490</v>
      </c>
      <c r="P10" s="64">
        <v>1177</v>
      </c>
      <c r="Q10" s="59">
        <f t="shared" si="1"/>
        <v>5697930</v>
      </c>
      <c r="R10" s="59">
        <f t="shared" si="2"/>
        <v>4780</v>
      </c>
      <c r="S10" s="60" t="e">
        <f t="shared" si="3"/>
        <v>#VALUE!</v>
      </c>
      <c r="T10" s="60">
        <f t="shared" si="4"/>
        <v>1192.0355648535565</v>
      </c>
      <c r="U10" s="61">
        <v>12046969</v>
      </c>
      <c r="V10" s="62">
        <f t="shared" si="5"/>
        <v>-0.5270237683852262</v>
      </c>
      <c r="W10" s="65">
        <v>64519054</v>
      </c>
      <c r="X10" s="65">
        <v>54832</v>
      </c>
      <c r="Y10" s="60">
        <f t="shared" si="6"/>
        <v>1176.6678946600525</v>
      </c>
    </row>
    <row r="11" spans="1:25" ht="30" customHeight="1">
      <c r="A11" s="40">
        <v>8</v>
      </c>
      <c r="B11" s="41"/>
      <c r="C11" s="63" t="s">
        <v>34</v>
      </c>
      <c r="D11" s="55">
        <v>40577</v>
      </c>
      <c r="E11" s="56" t="s">
        <v>35</v>
      </c>
      <c r="F11" s="57">
        <v>12</v>
      </c>
      <c r="G11" s="57" t="s">
        <v>27</v>
      </c>
      <c r="H11" s="57">
        <v>9</v>
      </c>
      <c r="I11" s="67">
        <v>473940</v>
      </c>
      <c r="J11" s="67">
        <v>400</v>
      </c>
      <c r="K11" s="67">
        <v>1223840</v>
      </c>
      <c r="L11" s="67">
        <v>1308</v>
      </c>
      <c r="M11" s="67">
        <v>1647560</v>
      </c>
      <c r="N11" s="67">
        <v>1395</v>
      </c>
      <c r="O11" s="67">
        <v>749890</v>
      </c>
      <c r="P11" s="67">
        <v>650</v>
      </c>
      <c r="Q11" s="59">
        <f t="shared" si="1"/>
        <v>4095230</v>
      </c>
      <c r="R11" s="59">
        <f t="shared" si="2"/>
        <v>3753</v>
      </c>
      <c r="S11" s="60" t="e">
        <f t="shared" si="3"/>
        <v>#VALUE!</v>
      </c>
      <c r="T11" s="60">
        <f t="shared" si="4"/>
        <v>1091.1883826272315</v>
      </c>
      <c r="U11" s="61">
        <v>6023225</v>
      </c>
      <c r="V11" s="62">
        <f t="shared" si="5"/>
        <v>-0.3200934715206555</v>
      </c>
      <c r="W11" s="68">
        <v>161428020</v>
      </c>
      <c r="X11" s="68">
        <v>137605</v>
      </c>
      <c r="Y11" s="60">
        <f t="shared" si="6"/>
        <v>1173.1261218705715</v>
      </c>
    </row>
    <row r="12" spans="1:25" ht="30" customHeight="1">
      <c r="A12" s="40">
        <v>9</v>
      </c>
      <c r="B12" s="41"/>
      <c r="C12" s="63" t="s">
        <v>36</v>
      </c>
      <c r="D12" s="55">
        <v>40605</v>
      </c>
      <c r="E12" s="56" t="s">
        <v>22</v>
      </c>
      <c r="F12" s="57" t="s">
        <v>37</v>
      </c>
      <c r="G12" s="57">
        <v>32</v>
      </c>
      <c r="H12" s="57">
        <v>5</v>
      </c>
      <c r="I12" s="58">
        <v>293330</v>
      </c>
      <c r="J12" s="58">
        <v>419</v>
      </c>
      <c r="K12" s="58">
        <v>735720</v>
      </c>
      <c r="L12" s="58">
        <v>694</v>
      </c>
      <c r="M12" s="58">
        <v>1637560</v>
      </c>
      <c r="N12" s="58">
        <v>1493</v>
      </c>
      <c r="O12" s="58">
        <v>1413230</v>
      </c>
      <c r="P12" s="58">
        <v>1275</v>
      </c>
      <c r="Q12" s="59">
        <f t="shared" si="1"/>
        <v>4079840</v>
      </c>
      <c r="R12" s="59">
        <f t="shared" si="2"/>
        <v>3881</v>
      </c>
      <c r="S12" s="60">
        <f t="shared" si="3"/>
        <v>121.28125</v>
      </c>
      <c r="T12" s="60">
        <f t="shared" si="4"/>
        <v>1051.2342179850555</v>
      </c>
      <c r="U12" s="61">
        <v>7778615</v>
      </c>
      <c r="V12" s="62">
        <f t="shared" si="5"/>
        <v>-0.47550560093281385</v>
      </c>
      <c r="W12" s="48">
        <v>110663855</v>
      </c>
      <c r="X12" s="48">
        <v>100174</v>
      </c>
      <c r="Y12" s="60">
        <f t="shared" si="6"/>
        <v>1104.7163435622017</v>
      </c>
    </row>
    <row r="13" spans="1:25" ht="30" customHeight="1">
      <c r="A13" s="40">
        <v>10</v>
      </c>
      <c r="B13" s="41"/>
      <c r="C13" s="63" t="s">
        <v>38</v>
      </c>
      <c r="D13" s="55">
        <v>40247</v>
      </c>
      <c r="E13" s="56" t="s">
        <v>25</v>
      </c>
      <c r="F13" s="57">
        <v>16</v>
      </c>
      <c r="G13" s="57" t="s">
        <v>27</v>
      </c>
      <c r="H13" s="57">
        <v>4</v>
      </c>
      <c r="I13" s="64">
        <v>421080</v>
      </c>
      <c r="J13" s="64">
        <v>369</v>
      </c>
      <c r="K13" s="64">
        <v>841800</v>
      </c>
      <c r="L13" s="64">
        <v>688</v>
      </c>
      <c r="M13" s="64">
        <v>1417500</v>
      </c>
      <c r="N13" s="64">
        <v>1138</v>
      </c>
      <c r="O13" s="64">
        <v>910930</v>
      </c>
      <c r="P13" s="64">
        <v>730</v>
      </c>
      <c r="Q13" s="59">
        <f t="shared" si="1"/>
        <v>3591310</v>
      </c>
      <c r="R13" s="59">
        <f t="shared" si="2"/>
        <v>2925</v>
      </c>
      <c r="S13" s="60" t="e">
        <f t="shared" si="3"/>
        <v>#VALUE!</v>
      </c>
      <c r="T13" s="60">
        <f t="shared" si="4"/>
        <v>1227.7982905982906</v>
      </c>
      <c r="U13" s="61">
        <v>5684810</v>
      </c>
      <c r="V13" s="62">
        <f t="shared" si="5"/>
        <v>-0.3682620879149875</v>
      </c>
      <c r="W13" s="65">
        <v>46032325</v>
      </c>
      <c r="X13" s="65">
        <v>37834</v>
      </c>
      <c r="Y13" s="60">
        <f t="shared" si="6"/>
        <v>1216.6919966167998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77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76437045</v>
      </c>
      <c r="R15" s="27">
        <f>SUM(R4:R14)</f>
        <v>63433</v>
      </c>
      <c r="S15" s="28">
        <f>R15/G15</f>
        <v>823.8051948051948</v>
      </c>
      <c r="T15" s="49">
        <f>Q15/R15</f>
        <v>1205.0044141062224</v>
      </c>
      <c r="U15" s="39">
        <v>95165972</v>
      </c>
      <c r="V15" s="38">
        <f>IF(U15&lt;&gt;0,-(U15-Q15)/U15,"")</f>
        <v>-0.19680277105770538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9" t="s">
        <v>19</v>
      </c>
      <c r="V16" s="69"/>
      <c r="W16" s="69"/>
      <c r="X16" s="69"/>
      <c r="Y16" s="6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0"/>
      <c r="V17" s="70"/>
      <c r="W17" s="70"/>
      <c r="X17" s="70"/>
      <c r="Y17" s="7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0"/>
      <c r="V18" s="70"/>
      <c r="W18" s="70"/>
      <c r="X18" s="70"/>
      <c r="Y18" s="70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2011-04-05T07:24:29Z</dcterms:modified>
  <cp:category/>
  <cp:version/>
  <cp:contentType/>
  <cp:contentStatus/>
</cp:coreProperties>
</file>