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3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<sst xmlns="http://schemas.openxmlformats.org/spreadsheetml/2006/main" count="67" uniqueCount="44">
  <si>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</si>
  <si>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</si>
  <si>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</si>
  <si>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</si>
  <si>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</si>
  <si>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</si>
  <si>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</si>
  <si>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</si>
  <si>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</si>
  <si>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</si>
  <si>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</si>
  <si>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</si>
  <si>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</si>
  <si>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</si>
  <si>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</si>
  <si>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</si>
  <si>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</si>
  <si>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</si>
  <si>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</si>
  <si>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</si>
  <si>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</si>
  <si>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Hangover Part II</t>
  </si>
  <si>
    <t>InterCom</t>
  </si>
  <si>
    <t>30+2</t>
  </si>
  <si>
    <t>n/a</t>
  </si>
  <si>
    <t>Kung Fu Panda 2</t>
  </si>
  <si>
    <t>UIP</t>
  </si>
  <si>
    <t>22+1+33+2+1</t>
  </si>
  <si>
    <t>Pirates of the Caribbean</t>
  </si>
  <si>
    <t>Forum Hungary</t>
  </si>
  <si>
    <t>20+1+31+1</t>
  </si>
  <si>
    <t>X-Men: First Class</t>
  </si>
  <si>
    <t>29+1</t>
  </si>
  <si>
    <t>Fast &amp; Furious 5</t>
  </si>
  <si>
    <t>30+1</t>
  </si>
  <si>
    <t>You Will Meet a Tall Dark Stranger</t>
  </si>
  <si>
    <t>Budapest Film</t>
  </si>
  <si>
    <t>Never Let Me Go</t>
  </si>
  <si>
    <t>Source Code</t>
  </si>
  <si>
    <t>Provideo</t>
  </si>
  <si>
    <t>Rio</t>
  </si>
  <si>
    <t>25+26+1</t>
  </si>
  <si>
    <t>Thor</t>
  </si>
  <si>
    <t>15+31+1+2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</si>
</sst>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171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4" fillId="0" borderId="0">
      <alignment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3" fontId="33" fillId="25" borderId="26" xfId="0" applyNumberFormat="1" applyFont="1" applyFill="1" applyBorder="1" applyAlignment="1">
      <alignment vertical="center"/>
    </xf>
    <xf numFmtId="3" fontId="14" fillId="25" borderId="26" xfId="40" applyNumberFormat="1" applyFont="1" applyFill="1" applyBorder="1" applyAlignment="1">
      <alignment horizontal="right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>
      <alignment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9832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2-5 JUNE2011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11" sqref="D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140625" style="0" customWidth="1"/>
    <col min="4" max="4" width="13.8515625" style="0" customWidth="1"/>
    <col min="5" max="5" width="17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2.71093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4218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3" t="s">
        <v>3</v>
      </c>
      <c r="G2" s="83" t="s">
        <v>4</v>
      </c>
      <c r="H2" s="83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4"/>
    </row>
    <row r="3" spans="1:25" ht="30" customHeight="1">
      <c r="A3" s="13"/>
      <c r="B3" s="14"/>
      <c r="C3" s="79"/>
      <c r="D3" s="81"/>
      <c r="E3" s="82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40689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10310490</v>
      </c>
      <c r="J4" s="59">
        <v>8626</v>
      </c>
      <c r="K4" s="59">
        <v>15865220</v>
      </c>
      <c r="L4" s="59">
        <v>13539</v>
      </c>
      <c r="M4" s="59">
        <v>21808590</v>
      </c>
      <c r="N4" s="59">
        <v>18131</v>
      </c>
      <c r="O4" s="59">
        <v>13721820</v>
      </c>
      <c r="P4" s="59">
        <v>11170</v>
      </c>
      <c r="Q4" s="60">
        <f aca="true" t="shared" si="0" ref="Q4:R9">+I4+K4+M4+O4</f>
        <v>61706120</v>
      </c>
      <c r="R4" s="60">
        <f t="shared" si="0"/>
        <v>51466</v>
      </c>
      <c r="S4" s="61" t="e">
        <f aca="true" t="shared" si="1" ref="S4:S9">IF(Q4&lt;&gt;0,R4/G4,"")</f>
        <v>#VALUE!</v>
      </c>
      <c r="T4" s="61">
        <f aca="true" t="shared" si="2" ref="T4:T9">IF(Q4&lt;&gt;0,Q4/R4,"")</f>
        <v>1198.968639490149</v>
      </c>
      <c r="U4" s="62">
        <v>112909615</v>
      </c>
      <c r="V4" s="63">
        <f aca="true" t="shared" si="3" ref="V4:V9">IF(U4&lt;&gt;0,-(U4-Q4)/U4,"")</f>
        <v>-0.45349100694391703</v>
      </c>
      <c r="W4" s="64">
        <v>208781075</v>
      </c>
      <c r="X4" s="64">
        <v>176198</v>
      </c>
      <c r="Y4" s="50">
        <f aca="true" t="shared" si="4" ref="Y4:Y9">W4/X4</f>
        <v>1184.9230695013564</v>
      </c>
    </row>
    <row r="5" spans="1:25" ht="30" customHeight="1">
      <c r="A5" s="40">
        <v>2</v>
      </c>
      <c r="B5" s="41"/>
      <c r="C5" s="55" t="s">
        <v>25</v>
      </c>
      <c r="D5" s="56">
        <v>40696</v>
      </c>
      <c r="E5" s="57" t="s">
        <v>26</v>
      </c>
      <c r="F5" s="58" t="s">
        <v>27</v>
      </c>
      <c r="G5" s="58">
        <v>59</v>
      </c>
      <c r="H5" s="58">
        <v>1</v>
      </c>
      <c r="I5" s="65">
        <v>4702825</v>
      </c>
      <c r="J5" s="65">
        <v>3567</v>
      </c>
      <c r="K5" s="65">
        <v>7093210</v>
      </c>
      <c r="L5" s="65">
        <v>5421</v>
      </c>
      <c r="M5" s="65">
        <v>16852440</v>
      </c>
      <c r="N5" s="65">
        <v>12687</v>
      </c>
      <c r="O5" s="65">
        <v>15573305</v>
      </c>
      <c r="P5" s="65">
        <v>11795</v>
      </c>
      <c r="Q5" s="60">
        <f t="shared" si="0"/>
        <v>44221780</v>
      </c>
      <c r="R5" s="60">
        <f t="shared" si="0"/>
        <v>33470</v>
      </c>
      <c r="S5" s="61">
        <f t="shared" si="1"/>
        <v>567.2881355932203</v>
      </c>
      <c r="T5" s="61">
        <f t="shared" si="2"/>
        <v>1321.236331042725</v>
      </c>
      <c r="U5" s="62">
        <v>14840835</v>
      </c>
      <c r="V5" s="63">
        <f t="shared" si="3"/>
        <v>1.9797366522840527</v>
      </c>
      <c r="W5" s="48">
        <v>59013505</v>
      </c>
      <c r="X5" s="48">
        <v>44037</v>
      </c>
      <c r="Y5" s="50">
        <f t="shared" si="4"/>
        <v>1340.0891295955673</v>
      </c>
    </row>
    <row r="6" spans="1:25" ht="30" customHeight="1">
      <c r="A6" s="40">
        <v>3</v>
      </c>
      <c r="B6" s="41"/>
      <c r="C6" s="55" t="s">
        <v>28</v>
      </c>
      <c r="D6" s="56">
        <v>40317</v>
      </c>
      <c r="E6" s="57" t="s">
        <v>29</v>
      </c>
      <c r="F6" s="58" t="s">
        <v>30</v>
      </c>
      <c r="G6" s="58" t="s">
        <v>24</v>
      </c>
      <c r="H6" s="58">
        <v>3</v>
      </c>
      <c r="I6" s="65">
        <v>5800190</v>
      </c>
      <c r="J6" s="65">
        <v>4381</v>
      </c>
      <c r="K6" s="65">
        <v>8885540</v>
      </c>
      <c r="L6" s="65">
        <v>6573</v>
      </c>
      <c r="M6" s="65">
        <v>16748050</v>
      </c>
      <c r="N6" s="65">
        <v>12006</v>
      </c>
      <c r="O6" s="65">
        <v>11054650</v>
      </c>
      <c r="P6" s="65">
        <v>7906</v>
      </c>
      <c r="Q6" s="60">
        <f t="shared" si="0"/>
        <v>42488430</v>
      </c>
      <c r="R6" s="60">
        <f t="shared" si="0"/>
        <v>30866</v>
      </c>
      <c r="S6" s="61" t="e">
        <f t="shared" si="1"/>
        <v>#VALUE!</v>
      </c>
      <c r="T6" s="61">
        <f t="shared" si="2"/>
        <v>1376.5447417870796</v>
      </c>
      <c r="U6" s="62">
        <v>78183470</v>
      </c>
      <c r="V6" s="63">
        <f t="shared" si="3"/>
        <v>-0.456554819068532</v>
      </c>
      <c r="W6" s="48">
        <v>319521835</v>
      </c>
      <c r="X6" s="48">
        <v>232632</v>
      </c>
      <c r="Y6" s="50">
        <f t="shared" si="4"/>
        <v>1373.5076644657656</v>
      </c>
    </row>
    <row r="7" spans="1:25" ht="30" customHeight="1">
      <c r="A7" s="40">
        <v>4</v>
      </c>
      <c r="B7" s="41"/>
      <c r="C7" s="66" t="s">
        <v>31</v>
      </c>
      <c r="D7" s="56">
        <v>40696</v>
      </c>
      <c r="E7" s="57" t="s">
        <v>22</v>
      </c>
      <c r="F7" s="58" t="s">
        <v>32</v>
      </c>
      <c r="G7" s="58" t="s">
        <v>24</v>
      </c>
      <c r="H7" s="58">
        <v>1</v>
      </c>
      <c r="I7" s="59">
        <v>5507565</v>
      </c>
      <c r="J7" s="59">
        <v>4552</v>
      </c>
      <c r="K7" s="59">
        <v>6385310</v>
      </c>
      <c r="L7" s="59">
        <v>5248</v>
      </c>
      <c r="M7" s="59">
        <v>9114320</v>
      </c>
      <c r="N7" s="59">
        <v>7419</v>
      </c>
      <c r="O7" s="59">
        <v>7363445</v>
      </c>
      <c r="P7" s="59">
        <v>5944</v>
      </c>
      <c r="Q7" s="60">
        <f t="shared" si="0"/>
        <v>28370640</v>
      </c>
      <c r="R7" s="60">
        <f t="shared" si="0"/>
        <v>23163</v>
      </c>
      <c r="S7" s="61" t="e">
        <f t="shared" si="1"/>
        <v>#VALUE!</v>
      </c>
      <c r="T7" s="61">
        <f t="shared" si="2"/>
        <v>1224.8257997668695</v>
      </c>
      <c r="U7" s="62">
        <v>0</v>
      </c>
      <c r="V7" s="63">
        <f t="shared" si="3"/>
      </c>
      <c r="W7" s="64">
        <v>28370640</v>
      </c>
      <c r="X7" s="64">
        <v>23163</v>
      </c>
      <c r="Y7" s="50">
        <f t="shared" si="4"/>
        <v>1224.8257997668695</v>
      </c>
    </row>
    <row r="8" spans="1:25" ht="30" customHeight="1">
      <c r="A8" s="40">
        <v>5</v>
      </c>
      <c r="B8" s="41"/>
      <c r="C8" s="67" t="s">
        <v>33</v>
      </c>
      <c r="D8" s="56">
        <v>40668</v>
      </c>
      <c r="E8" s="57" t="s">
        <v>26</v>
      </c>
      <c r="F8" s="58" t="s">
        <v>34</v>
      </c>
      <c r="G8" s="58">
        <v>31</v>
      </c>
      <c r="H8" s="58">
        <v>5</v>
      </c>
      <c r="I8" s="65">
        <v>606880</v>
      </c>
      <c r="J8" s="65">
        <v>492</v>
      </c>
      <c r="K8" s="65">
        <v>953300</v>
      </c>
      <c r="L8" s="65">
        <v>772</v>
      </c>
      <c r="M8" s="65">
        <v>1890310</v>
      </c>
      <c r="N8" s="65">
        <v>1495</v>
      </c>
      <c r="O8" s="65">
        <v>1263140</v>
      </c>
      <c r="P8" s="65">
        <v>995</v>
      </c>
      <c r="Q8" s="60">
        <f t="shared" si="0"/>
        <v>4713630</v>
      </c>
      <c r="R8" s="60">
        <f t="shared" si="0"/>
        <v>3754</v>
      </c>
      <c r="S8" s="61">
        <f t="shared" si="1"/>
        <v>121.09677419354838</v>
      </c>
      <c r="T8" s="61">
        <f t="shared" si="2"/>
        <v>1255.628662759723</v>
      </c>
      <c r="U8" s="62">
        <v>7194250</v>
      </c>
      <c r="V8" s="63">
        <f t="shared" si="3"/>
        <v>-0.34480592139555893</v>
      </c>
      <c r="W8" s="48">
        <v>149483665</v>
      </c>
      <c r="X8" s="48">
        <v>129555</v>
      </c>
      <c r="Y8" s="50">
        <f t="shared" si="4"/>
        <v>1153.8239743738181</v>
      </c>
    </row>
    <row r="9" spans="1:25" ht="30" customHeight="1">
      <c r="A9" s="40">
        <v>6</v>
      </c>
      <c r="B9" s="41"/>
      <c r="C9" s="55" t="s">
        <v>40</v>
      </c>
      <c r="D9" s="56">
        <v>40654</v>
      </c>
      <c r="E9" s="57" t="s">
        <v>22</v>
      </c>
      <c r="F9" s="58" t="s">
        <v>41</v>
      </c>
      <c r="G9" s="58" t="s">
        <v>24</v>
      </c>
      <c r="H9" s="58">
        <v>7</v>
      </c>
      <c r="I9" s="59">
        <v>250560</v>
      </c>
      <c r="J9" s="59">
        <v>236</v>
      </c>
      <c r="K9" s="59">
        <v>417940</v>
      </c>
      <c r="L9" s="59">
        <v>387</v>
      </c>
      <c r="M9" s="59">
        <v>1198940</v>
      </c>
      <c r="N9" s="59">
        <v>1127</v>
      </c>
      <c r="O9" s="59">
        <v>1154690</v>
      </c>
      <c r="P9" s="59">
        <v>984</v>
      </c>
      <c r="Q9" s="60">
        <f t="shared" si="0"/>
        <v>3022130</v>
      </c>
      <c r="R9" s="60">
        <f t="shared" si="0"/>
        <v>2734</v>
      </c>
      <c r="S9" s="61" t="e">
        <f t="shared" si="1"/>
        <v>#VALUE!</v>
      </c>
      <c r="T9" s="61">
        <f t="shared" si="2"/>
        <v>1105.3877103145574</v>
      </c>
      <c r="U9" s="62">
        <v>14013780</v>
      </c>
      <c r="V9" s="63">
        <f t="shared" si="3"/>
        <v>-0.7843458367406938</v>
      </c>
      <c r="W9" s="64">
        <v>239432755</v>
      </c>
      <c r="X9" s="64">
        <v>181988</v>
      </c>
      <c r="Y9" s="50">
        <f t="shared" si="4"/>
        <v>1315.6513341539003</v>
      </c>
    </row>
    <row r="10" spans="1:25" ht="30" customHeight="1">
      <c r="A10" s="40">
        <v>7</v>
      </c>
      <c r="B10" s="41"/>
      <c r="C10" s="66" t="s">
        <v>35</v>
      </c>
      <c r="D10" s="56">
        <v>40675</v>
      </c>
      <c r="E10" s="57" t="s">
        <v>36</v>
      </c>
      <c r="F10" s="58">
        <v>6</v>
      </c>
      <c r="G10" s="58" t="s">
        <v>24</v>
      </c>
      <c r="H10" s="58">
        <v>4</v>
      </c>
      <c r="I10" s="68">
        <v>379150</v>
      </c>
      <c r="J10" s="68">
        <v>308</v>
      </c>
      <c r="K10" s="68">
        <v>532420</v>
      </c>
      <c r="L10" s="68">
        <v>401</v>
      </c>
      <c r="M10" s="68">
        <v>653300</v>
      </c>
      <c r="N10" s="68">
        <v>516</v>
      </c>
      <c r="O10" s="68">
        <v>462250</v>
      </c>
      <c r="P10" s="68">
        <v>369</v>
      </c>
      <c r="Q10" s="60">
        <f aca="true" t="shared" si="5" ref="Q10:R13">+I10+K10+M10+O10</f>
        <v>2027120</v>
      </c>
      <c r="R10" s="60">
        <f t="shared" si="5"/>
        <v>1594</v>
      </c>
      <c r="S10" s="61" t="e">
        <f>IF(Q10&lt;&gt;0,R10/G10,"")</f>
        <v>#VALUE!</v>
      </c>
      <c r="T10" s="61">
        <f>IF(Q10&lt;&gt;0,Q10/R10,"")</f>
        <v>1271.7189460476789</v>
      </c>
      <c r="U10" s="62">
        <v>2202240</v>
      </c>
      <c r="V10" s="63">
        <f>IF(U10&lt;&gt;0,-(U10-Q10)/U10,"")</f>
        <v>-0.07951903516419645</v>
      </c>
      <c r="W10" s="48">
        <v>18317410</v>
      </c>
      <c r="X10" s="48">
        <v>15412</v>
      </c>
      <c r="Y10" s="50">
        <f>W10/X10</f>
        <v>1188.5160913573839</v>
      </c>
    </row>
    <row r="11" spans="1:25" ht="30" customHeight="1">
      <c r="A11" s="40">
        <v>8</v>
      </c>
      <c r="B11" s="41"/>
      <c r="C11" s="55" t="s">
        <v>37</v>
      </c>
      <c r="D11" s="56">
        <v>40689</v>
      </c>
      <c r="E11" s="57" t="s">
        <v>36</v>
      </c>
      <c r="F11" s="58">
        <v>6</v>
      </c>
      <c r="G11" s="58" t="s">
        <v>24</v>
      </c>
      <c r="H11" s="58">
        <v>2</v>
      </c>
      <c r="I11" s="68">
        <v>215485</v>
      </c>
      <c r="J11" s="68">
        <v>182</v>
      </c>
      <c r="K11" s="68">
        <v>292240</v>
      </c>
      <c r="L11" s="68">
        <v>241</v>
      </c>
      <c r="M11" s="68">
        <v>278035</v>
      </c>
      <c r="N11" s="68">
        <v>234</v>
      </c>
      <c r="O11" s="68">
        <v>258355</v>
      </c>
      <c r="P11" s="68">
        <v>213</v>
      </c>
      <c r="Q11" s="60">
        <f t="shared" si="5"/>
        <v>1044115</v>
      </c>
      <c r="R11" s="60">
        <f t="shared" si="5"/>
        <v>870</v>
      </c>
      <c r="S11" s="61" t="e">
        <f>IF(Q11&lt;&gt;0,R11/G11,"")</f>
        <v>#VALUE!</v>
      </c>
      <c r="T11" s="61">
        <f>IF(Q11&lt;&gt;0,Q11/R11,"")</f>
        <v>1200.132183908046</v>
      </c>
      <c r="U11" s="62">
        <v>1420330</v>
      </c>
      <c r="V11" s="63">
        <f>IF(U11&lt;&gt;0,-(U11-Q11)/U11,"")</f>
        <v>-0.2648785845542937</v>
      </c>
      <c r="W11" s="48">
        <v>3084485</v>
      </c>
      <c r="X11" s="48">
        <v>2701</v>
      </c>
      <c r="Y11" s="50">
        <f>W11/X11</f>
        <v>1141.9788967049242</v>
      </c>
    </row>
    <row r="12" spans="1:25" ht="30" customHeight="1">
      <c r="A12" s="40">
        <v>9</v>
      </c>
      <c r="B12" s="41"/>
      <c r="C12" s="66" t="s">
        <v>38</v>
      </c>
      <c r="D12" s="56">
        <v>40654</v>
      </c>
      <c r="E12" s="57" t="s">
        <v>39</v>
      </c>
      <c r="F12" s="58">
        <v>22</v>
      </c>
      <c r="G12" s="58" t="s">
        <v>24</v>
      </c>
      <c r="H12" s="58">
        <v>7</v>
      </c>
      <c r="I12" s="69">
        <v>176890</v>
      </c>
      <c r="J12" s="69">
        <v>131</v>
      </c>
      <c r="K12" s="69">
        <v>208440</v>
      </c>
      <c r="L12" s="69">
        <v>161</v>
      </c>
      <c r="M12" s="69">
        <v>307600</v>
      </c>
      <c r="N12" s="69">
        <v>227</v>
      </c>
      <c r="O12" s="69">
        <v>251600</v>
      </c>
      <c r="P12" s="69">
        <v>189</v>
      </c>
      <c r="Q12" s="60">
        <f t="shared" si="5"/>
        <v>944530</v>
      </c>
      <c r="R12" s="60">
        <f t="shared" si="5"/>
        <v>708</v>
      </c>
      <c r="S12" s="61" t="e">
        <f>IF(Q12&lt;&gt;0,R12/G12,"")</f>
        <v>#VALUE!</v>
      </c>
      <c r="T12" s="61">
        <f>IF(Q12&lt;&gt;0,Q12/R12,"")</f>
        <v>1334.0819209039548</v>
      </c>
      <c r="U12" s="62">
        <v>1257290</v>
      </c>
      <c r="V12" s="63">
        <f>IF(U12&lt;&gt;0,-(U12-Q12)/U12,"")</f>
        <v>-0.24875724773123145</v>
      </c>
      <c r="W12" s="70">
        <v>45007810</v>
      </c>
      <c r="X12" s="70">
        <v>37448</v>
      </c>
      <c r="Y12" s="50">
        <f>W12/X12</f>
        <v>1201.874866481521</v>
      </c>
    </row>
    <row r="13" spans="1:25" ht="30" customHeight="1">
      <c r="A13" s="40">
        <v>10</v>
      </c>
      <c r="B13" s="41"/>
      <c r="C13" s="67" t="s">
        <v>42</v>
      </c>
      <c r="D13" s="56">
        <v>40661</v>
      </c>
      <c r="E13" s="57" t="s">
        <v>26</v>
      </c>
      <c r="F13" s="58" t="s">
        <v>43</v>
      </c>
      <c r="G13" s="58">
        <v>48</v>
      </c>
      <c r="H13" s="58">
        <v>6</v>
      </c>
      <c r="I13" s="65">
        <v>137920</v>
      </c>
      <c r="J13" s="65">
        <v>117</v>
      </c>
      <c r="K13" s="65">
        <v>137350</v>
      </c>
      <c r="L13" s="65">
        <v>113</v>
      </c>
      <c r="M13" s="65">
        <v>271720</v>
      </c>
      <c r="N13" s="65">
        <v>206</v>
      </c>
      <c r="O13" s="65">
        <v>215620</v>
      </c>
      <c r="P13" s="65">
        <v>163</v>
      </c>
      <c r="Q13" s="60">
        <f t="shared" si="5"/>
        <v>762610</v>
      </c>
      <c r="R13" s="60">
        <f t="shared" si="5"/>
        <v>599</v>
      </c>
      <c r="S13" s="61">
        <f>IF(Q13&lt;&gt;0,R13/G13,"")</f>
        <v>12.479166666666666</v>
      </c>
      <c r="T13" s="61">
        <f>IF(Q13&lt;&gt;0,Q13/R13,"")</f>
        <v>1273.1385642737896</v>
      </c>
      <c r="U13" s="62">
        <v>3434830</v>
      </c>
      <c r="V13" s="63">
        <f>IF(U13&lt;&gt;0,-(U13-Q13)/U13,"")</f>
        <v>-0.7779773671477191</v>
      </c>
      <c r="W13" s="48">
        <v>134547235</v>
      </c>
      <c r="X13" s="48">
        <v>94194</v>
      </c>
      <c r="Y13" s="50">
        <f>W13/X13</f>
        <v>1428.4055778499692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138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189301105</v>
      </c>
      <c r="R15" s="27">
        <f>SUM(R4:R14)</f>
        <v>149224</v>
      </c>
      <c r="S15" s="28">
        <f>R15/G15</f>
        <v>1081.3333333333333</v>
      </c>
      <c r="T15" s="49">
        <f>Q15/R15</f>
        <v>1268.5701026644508</v>
      </c>
      <c r="U15" s="39">
        <v>237975965</v>
      </c>
      <c r="V15" s="38">
        <f>IF(U15&lt;&gt;0,-(U15-Q15)/U15,"")</f>
        <v>-0.20453687413348653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1" t="s">
        <v>19</v>
      </c>
      <c r="V16" s="71"/>
      <c r="W16" s="71"/>
      <c r="X16" s="71"/>
      <c r="Y16" s="7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2"/>
      <c r="V17" s="72"/>
      <c r="W17" s="72"/>
      <c r="X17" s="72"/>
      <c r="Y17" s="7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2"/>
      <c r="V18" s="72"/>
      <c r="W18" s="72"/>
      <c r="X18" s="72"/>
      <c r="Y18" s="72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2011-06-06T13:36:38Z</dcterms:modified>
  <cp:category/>
  <cp:version/>
  <cp:contentType/>
  <cp:contentStatus/>
</cp:coreProperties>
</file>