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27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<sst xmlns="http://schemas.openxmlformats.org/spreadsheetml/2006/main" count="68" uniqueCount="45">
  <si>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</si>
  <si>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</si>
  <si>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</si>
  <si>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</si>
  <si>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</si>
  <si>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</si>
  <si>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</si>
  <si>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</si>
  <si>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</si>
  <si>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</si>
  <si>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</si>
  <si>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</si>
  <si>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</si>
  <si>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</si>
  <si>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</si>
  <si>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</si>
  <si>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</si>
  <si>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</si>
  <si>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Transformers 3</t>
  </si>
  <si>
    <t>UIP</t>
  </si>
  <si>
    <t>17+34+2+1</t>
  </si>
  <si>
    <t>Mr. Popper's Penguins</t>
  </si>
  <si>
    <t>InterCom</t>
  </si>
  <si>
    <t>30+1</t>
  </si>
  <si>
    <t>n/a</t>
  </si>
  <si>
    <t>Kung Fu Panda 2</t>
  </si>
  <si>
    <t>24+1+33+2+1</t>
  </si>
  <si>
    <t>The Hangover Part II</t>
  </si>
  <si>
    <t>30+2</t>
  </si>
  <si>
    <t>Pirates of the Caribbean</t>
  </si>
  <si>
    <t>Forum Hungary</t>
  </si>
  <si>
    <t>20+1+31+1</t>
  </si>
  <si>
    <t>Larry Crowne</t>
  </si>
  <si>
    <t>Provideo</t>
  </si>
  <si>
    <t>Super 8</t>
  </si>
  <si>
    <t>21+1</t>
  </si>
  <si>
    <t>Something Borrowed</t>
  </si>
  <si>
    <t>23+1</t>
  </si>
  <si>
    <t>The Lincoln Lawyer</t>
  </si>
  <si>
    <t>Bridesmaids</t>
  </si>
  <si>
    <t>09.06.2011</t>
  </si>
  <si>
    <t>24+1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</si>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</sst>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DD/MM/YYYY;@"/>
    <numFmt numFmtId="169" formatCode="#,##0"/>
    <numFmt numFmtId="170" formatCode="0%"/>
    <numFmt numFmtId="171" formatCode="0\ %\ "/>
    <numFmt numFmtId="172" formatCode="#,##0_ ;\-#,##0\ "/>
    <numFmt numFmtId="173" formatCode="DD/MM/YY"/>
    <numFmt numFmtId="174" formatCode="#,##0\ "/>
    <numFmt numFmtId="175" formatCode="_(* #,##0_);_(* \(#,##0\);_(* \-??_);_(@_)"/>
    <numFmt numFmtId="176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6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7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6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7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4" fontId="8" fillId="3" borderId="11" xfId="0" applyFont="1" applyFill="1" applyBorder="1" applyAlignment="1">
      <alignment vertical="center"/>
    </xf>
    <xf numFmtId="168" fontId="8" fillId="3" borderId="11" xfId="0" applyNumberFormat="1" applyFont="1" applyFill="1" applyBorder="1" applyAlignment="1" applyProtection="1">
      <alignment horizontal="center" vertical="center"/>
      <protection locked="0"/>
    </xf>
    <xf numFmtId="169" fontId="8" fillId="3" borderId="11" xfId="0" applyNumberFormat="1" applyFont="1" applyFill="1" applyBorder="1" applyAlignment="1" applyProtection="1">
      <alignment horizontal="left" vertical="center"/>
      <protection locked="0"/>
    </xf>
    <xf numFmtId="169" fontId="8" fillId="3" borderId="11" xfId="0" applyNumberFormat="1" applyFont="1" applyFill="1" applyBorder="1" applyAlignment="1" applyProtection="1">
      <alignment horizontal="center" vertical="center"/>
      <protection locked="0"/>
    </xf>
    <xf numFmtId="169" fontId="8" fillId="3" borderId="11" xfId="0" applyNumberFormat="1" applyFont="1" applyFill="1" applyBorder="1" applyAlignment="1">
      <alignment/>
    </xf>
    <xf numFmtId="169" fontId="9" fillId="3" borderId="11" xfId="15" applyNumberFormat="1" applyFont="1" applyFill="1" applyBorder="1" applyAlignment="1" applyProtection="1">
      <alignment horizontal="right"/>
      <protection/>
    </xf>
    <xf numFmtId="169" fontId="8" fillId="3" borderId="11" xfId="19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>
      <alignment horizontal="right"/>
    </xf>
    <xf numFmtId="171" fontId="8" fillId="3" borderId="11" xfId="19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>
      <alignment/>
    </xf>
    <xf numFmtId="169" fontId="8" fillId="3" borderId="11" xfId="19" applyNumberFormat="1" applyFont="1" applyFill="1" applyBorder="1" applyAlignment="1" applyProtection="1">
      <alignment horizontal="right" vertical="center"/>
      <protection/>
    </xf>
    <xf numFmtId="169" fontId="10" fillId="3" borderId="11" xfId="0" applyNumberFormat="1" applyFont="1" applyFill="1" applyBorder="1" applyAlignment="1">
      <alignment vertical="center"/>
    </xf>
    <xf numFmtId="172" fontId="8" fillId="3" borderId="11" xfId="15" applyNumberFormat="1" applyFont="1" applyFill="1" applyBorder="1" applyAlignment="1" applyProtection="1">
      <alignment/>
      <protection/>
    </xf>
    <xf numFmtId="172" fontId="8" fillId="0" borderId="11" xfId="15" applyNumberFormat="1" applyFont="1" applyFill="1" applyBorder="1" applyAlignment="1" applyProtection="1">
      <alignment/>
      <protection/>
    </xf>
    <xf numFmtId="172" fontId="9" fillId="3" borderId="11" xfId="15" applyNumberFormat="1" applyFont="1" applyFill="1" applyBorder="1" applyAlignment="1" applyProtection="1">
      <alignment/>
      <protection/>
    </xf>
    <xf numFmtId="169" fontId="8" fillId="3" borderId="11" xfId="0" applyNumberFormat="1" applyFont="1" applyFill="1" applyBorder="1" applyAlignment="1" applyProtection="1">
      <alignment vertical="center"/>
      <protection locked="0"/>
    </xf>
    <xf numFmtId="169" fontId="8" fillId="3" borderId="11" xfId="20" applyNumberFormat="1" applyFont="1" applyFill="1" applyBorder="1" applyAlignment="1" applyProtection="1">
      <alignment horizontal="right"/>
      <protection/>
    </xf>
    <xf numFmtId="169" fontId="9" fillId="3" borderId="11" xfId="21" applyNumberFormat="1" applyFont="1" applyFill="1" applyBorder="1">
      <alignment/>
      <protection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vertical="center"/>
      <protection/>
    </xf>
    <xf numFmtId="173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9" fontId="11" fillId="0" borderId="0" xfId="15" applyNumberFormat="1" applyFont="1" applyFill="1" applyBorder="1" applyAlignment="1" applyProtection="1">
      <alignment vertical="center"/>
      <protection/>
    </xf>
    <xf numFmtId="169" fontId="12" fillId="0" borderId="0" xfId="15" applyNumberFormat="1" applyFont="1" applyFill="1" applyBorder="1" applyAlignment="1" applyProtection="1">
      <alignment vertical="center"/>
      <protection/>
    </xf>
    <xf numFmtId="169" fontId="11" fillId="0" borderId="0" xfId="15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4" fontId="14" fillId="2" borderId="13" xfId="0" applyFont="1" applyFill="1" applyBorder="1" applyAlignment="1" applyProtection="1">
      <alignment horizontal="left" vertical="center"/>
      <protection/>
    </xf>
    <xf numFmtId="169" fontId="14" fillId="2" borderId="14" xfId="0" applyNumberFormat="1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7" fontId="14" fillId="2" borderId="16" xfId="0" applyNumberFormat="1" applyFont="1" applyFill="1" applyBorder="1" applyAlignment="1" applyProtection="1">
      <alignment vertical="center"/>
      <protection/>
    </xf>
    <xf numFmtId="174" fontId="14" fillId="2" borderId="17" xfId="0" applyNumberFormat="1" applyFont="1" applyFill="1" applyBorder="1" applyAlignment="1" applyProtection="1">
      <alignment vertical="center"/>
      <protection/>
    </xf>
    <xf numFmtId="169" fontId="14" fillId="2" borderId="16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horizontal="right" vertical="center"/>
      <protection/>
    </xf>
    <xf numFmtId="169" fontId="14" fillId="2" borderId="17" xfId="0" applyNumberFormat="1" applyFont="1" applyFill="1" applyBorder="1" applyAlignment="1" applyProtection="1">
      <alignment vertical="center"/>
      <protection/>
    </xf>
    <xf numFmtId="171" fontId="8" fillId="0" borderId="19" xfId="19" applyNumberFormat="1" applyFont="1" applyFill="1" applyBorder="1" applyAlignment="1" applyProtection="1">
      <alignment vertical="center"/>
      <protection/>
    </xf>
    <xf numFmtId="175" fontId="14" fillId="2" borderId="20" xfId="0" applyNumberFormat="1" applyFont="1" applyFill="1" applyBorder="1" applyAlignment="1" applyProtection="1">
      <alignment horizontal="right" vertical="center"/>
      <protection/>
    </xf>
    <xf numFmtId="176" fontId="14" fillId="2" borderId="21" xfId="0" applyNumberFormat="1" applyFont="1" applyFill="1" applyBorder="1" applyAlignment="1" applyProtection="1">
      <alignment horizontal="center" vertical="center"/>
      <protection/>
    </xf>
    <xf numFmtId="175" fontId="14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87875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68525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JUNE - 3 JULY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54" zoomScaleNormal="54" workbookViewId="0" topLeftCell="A1">
      <selection activeCell="F1" sqref="F1:F6553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9.421875" style="0" customWidth="1"/>
    <col min="4" max="4" width="11.421875" style="0" customWidth="1"/>
    <col min="5" max="5" width="17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281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40723</v>
      </c>
      <c r="E4" s="31" t="s">
        <v>19</v>
      </c>
      <c r="F4" s="32" t="s">
        <v>20</v>
      </c>
      <c r="G4" s="32">
        <v>52</v>
      </c>
      <c r="H4" s="32">
        <v>1</v>
      </c>
      <c r="I4" s="33">
        <v>23467605</v>
      </c>
      <c r="J4" s="33">
        <v>16281</v>
      </c>
      <c r="K4" s="33">
        <v>28948355</v>
      </c>
      <c r="L4" s="33">
        <v>19689</v>
      </c>
      <c r="M4" s="33">
        <v>44027085</v>
      </c>
      <c r="N4" s="33">
        <v>29651</v>
      </c>
      <c r="O4" s="33">
        <v>37780160</v>
      </c>
      <c r="P4" s="33">
        <v>25167</v>
      </c>
      <c r="Q4" s="34">
        <f aca="true" t="shared" si="0" ref="Q4:R13">+I4+K4+M4+O4</f>
        <v>134223205</v>
      </c>
      <c r="R4" s="34">
        <f>+J4+L4+N4+P4</f>
        <v>90788</v>
      </c>
      <c r="S4" s="35">
        <f aca="true" t="shared" si="1" ref="S4:S13">IF(Q4&lt;&gt;0,R4/G4,"")</f>
        <v>1745.923076923077</v>
      </c>
      <c r="T4" s="35">
        <f aca="true" t="shared" si="2" ref="T4:T13">IF(Q4&lt;&gt;0,Q4/R4,"")</f>
        <v>1478.4245164559193</v>
      </c>
      <c r="U4" s="36">
        <v>0</v>
      </c>
      <c r="V4" s="37">
        <f aca="true" t="shared" si="3" ref="V4:V13">IF(U4&lt;&gt;0,-(U4-Q4)/U4,"")</f>
      </c>
      <c r="W4" s="38">
        <v>165932680</v>
      </c>
      <c r="X4" s="38">
        <v>112669</v>
      </c>
      <c r="Y4" s="39">
        <f aca="true" t="shared" si="4" ref="Y4:Y12">W4/X4</f>
        <v>1472.7447656409483</v>
      </c>
    </row>
    <row r="5" spans="1:25" ht="30" customHeight="1">
      <c r="A5" s="27">
        <v>2</v>
      </c>
      <c r="B5" s="28"/>
      <c r="C5" s="40" t="s">
        <v>21</v>
      </c>
      <c r="D5" s="30">
        <v>40717</v>
      </c>
      <c r="E5" s="31" t="s">
        <v>22</v>
      </c>
      <c r="F5" s="32" t="s">
        <v>23</v>
      </c>
      <c r="G5" s="32" t="s">
        <v>24</v>
      </c>
      <c r="H5" s="32">
        <v>2</v>
      </c>
      <c r="I5" s="41">
        <v>3162200</v>
      </c>
      <c r="J5" s="41">
        <v>2878</v>
      </c>
      <c r="K5" s="41">
        <v>3688680</v>
      </c>
      <c r="L5" s="41">
        <v>3283</v>
      </c>
      <c r="M5" s="42">
        <v>5881660</v>
      </c>
      <c r="N5" s="42">
        <v>5062</v>
      </c>
      <c r="O5" s="41">
        <v>5517690</v>
      </c>
      <c r="P5" s="41">
        <v>4741</v>
      </c>
      <c r="Q5" s="34">
        <f t="shared" si="0"/>
        <v>18250230</v>
      </c>
      <c r="R5" s="34">
        <f t="shared" si="0"/>
        <v>15964</v>
      </c>
      <c r="S5" s="35" t="e">
        <f t="shared" si="1"/>
        <v>#VALUE!</v>
      </c>
      <c r="T5" s="35">
        <f t="shared" si="2"/>
        <v>1143.2116011024805</v>
      </c>
      <c r="U5" s="36">
        <v>17603980</v>
      </c>
      <c r="V5" s="37">
        <f t="shared" si="3"/>
        <v>0.03671044843268397</v>
      </c>
      <c r="W5" s="43">
        <v>45246065</v>
      </c>
      <c r="X5" s="43">
        <v>39919</v>
      </c>
      <c r="Y5" s="39">
        <f t="shared" si="4"/>
        <v>1133.4468548811342</v>
      </c>
    </row>
    <row r="6" spans="1:25" ht="30" customHeight="1">
      <c r="A6" s="27">
        <v>3</v>
      </c>
      <c r="B6" s="28"/>
      <c r="C6" s="44" t="s">
        <v>25</v>
      </c>
      <c r="D6" s="30">
        <v>40696</v>
      </c>
      <c r="E6" s="31" t="s">
        <v>19</v>
      </c>
      <c r="F6" s="32" t="s">
        <v>26</v>
      </c>
      <c r="G6" s="32">
        <v>44</v>
      </c>
      <c r="H6" s="32">
        <v>5</v>
      </c>
      <c r="I6" s="33">
        <v>1851530</v>
      </c>
      <c r="J6" s="33">
        <v>1616</v>
      </c>
      <c r="K6" s="33">
        <v>2516090</v>
      </c>
      <c r="L6" s="33">
        <v>2201</v>
      </c>
      <c r="M6" s="33">
        <v>4664510</v>
      </c>
      <c r="N6" s="33">
        <v>3579</v>
      </c>
      <c r="O6" s="33">
        <v>4599060</v>
      </c>
      <c r="P6" s="33">
        <v>3541</v>
      </c>
      <c r="Q6" s="34">
        <f t="shared" si="0"/>
        <v>13631190</v>
      </c>
      <c r="R6" s="34">
        <f t="shared" si="0"/>
        <v>10937</v>
      </c>
      <c r="S6" s="35">
        <f t="shared" si="1"/>
        <v>248.5681818181818</v>
      </c>
      <c r="T6" s="35">
        <f t="shared" si="2"/>
        <v>1246.337203986468</v>
      </c>
      <c r="U6" s="36">
        <v>16636180</v>
      </c>
      <c r="V6" s="37">
        <f t="shared" si="3"/>
        <v>-0.1806298080448757</v>
      </c>
      <c r="W6" s="38">
        <v>195508840</v>
      </c>
      <c r="X6" s="38">
        <v>150519</v>
      </c>
      <c r="Y6" s="39">
        <f t="shared" si="4"/>
        <v>1298.8980793122462</v>
      </c>
    </row>
    <row r="7" spans="1:25" ht="30" customHeight="1">
      <c r="A7" s="27">
        <v>4</v>
      </c>
      <c r="B7" s="28"/>
      <c r="C7" s="44" t="s">
        <v>27</v>
      </c>
      <c r="D7" s="30">
        <v>40689</v>
      </c>
      <c r="E7" s="31" t="s">
        <v>22</v>
      </c>
      <c r="F7" s="32" t="s">
        <v>28</v>
      </c>
      <c r="G7" s="32" t="s">
        <v>24</v>
      </c>
      <c r="H7" s="32">
        <v>6</v>
      </c>
      <c r="I7" s="41">
        <v>1920650</v>
      </c>
      <c r="J7" s="41">
        <v>1664</v>
      </c>
      <c r="K7" s="41">
        <v>2903300</v>
      </c>
      <c r="L7" s="41">
        <v>2361</v>
      </c>
      <c r="M7" s="41">
        <v>4715880</v>
      </c>
      <c r="N7" s="41">
        <v>3795</v>
      </c>
      <c r="O7" s="41">
        <v>3705295</v>
      </c>
      <c r="P7" s="41">
        <v>2953</v>
      </c>
      <c r="Q7" s="34">
        <f t="shared" si="0"/>
        <v>13245125</v>
      </c>
      <c r="R7" s="34">
        <f t="shared" si="0"/>
        <v>10773</v>
      </c>
      <c r="S7" s="35" t="e">
        <f t="shared" si="1"/>
        <v>#VALUE!</v>
      </c>
      <c r="T7" s="35">
        <f t="shared" si="2"/>
        <v>1229.4741483337975</v>
      </c>
      <c r="U7" s="36">
        <v>14414030</v>
      </c>
      <c r="V7" s="37">
        <f t="shared" si="3"/>
        <v>-0.08109494707586982</v>
      </c>
      <c r="W7" s="43">
        <v>344703230</v>
      </c>
      <c r="X7" s="43">
        <v>292361</v>
      </c>
      <c r="Y7" s="39">
        <f t="shared" si="4"/>
        <v>1179.0328737417096</v>
      </c>
    </row>
    <row r="8" spans="1:25" ht="30" customHeight="1">
      <c r="A8" s="27">
        <v>5</v>
      </c>
      <c r="B8" s="28"/>
      <c r="C8" s="44" t="s">
        <v>29</v>
      </c>
      <c r="D8" s="30">
        <v>40317</v>
      </c>
      <c r="E8" s="31" t="s">
        <v>30</v>
      </c>
      <c r="F8" s="32" t="s">
        <v>31</v>
      </c>
      <c r="G8" s="32" t="s">
        <v>24</v>
      </c>
      <c r="H8" s="32">
        <v>7</v>
      </c>
      <c r="I8" s="33">
        <v>1849220</v>
      </c>
      <c r="J8" s="33">
        <v>1426</v>
      </c>
      <c r="K8" s="33">
        <v>2593300</v>
      </c>
      <c r="L8" s="33">
        <v>1918</v>
      </c>
      <c r="M8" s="33">
        <v>4473290</v>
      </c>
      <c r="N8" s="33">
        <v>3266</v>
      </c>
      <c r="O8" s="33">
        <v>4176860</v>
      </c>
      <c r="P8" s="33">
        <v>3040</v>
      </c>
      <c r="Q8" s="34">
        <f t="shared" si="0"/>
        <v>13092670</v>
      </c>
      <c r="R8" s="34">
        <f t="shared" si="0"/>
        <v>9650</v>
      </c>
      <c r="S8" s="35" t="e">
        <f t="shared" si="1"/>
        <v>#VALUE!</v>
      </c>
      <c r="T8" s="35">
        <f t="shared" si="2"/>
        <v>1356.7533678756477</v>
      </c>
      <c r="U8" s="36">
        <v>18973560</v>
      </c>
      <c r="V8" s="37">
        <f t="shared" si="3"/>
        <v>-0.30995184878325416</v>
      </c>
      <c r="W8" s="38">
        <v>465131325</v>
      </c>
      <c r="X8" s="38">
        <v>341573</v>
      </c>
      <c r="Y8" s="39">
        <f t="shared" si="4"/>
        <v>1361.7332898092063</v>
      </c>
    </row>
    <row r="9" spans="1:25" ht="30" customHeight="1">
      <c r="A9" s="27">
        <v>6</v>
      </c>
      <c r="B9" s="28"/>
      <c r="C9" s="40" t="s">
        <v>32</v>
      </c>
      <c r="D9" s="30">
        <v>40724</v>
      </c>
      <c r="E9" s="31" t="s">
        <v>33</v>
      </c>
      <c r="F9" s="32">
        <v>17</v>
      </c>
      <c r="G9" s="32" t="s">
        <v>24</v>
      </c>
      <c r="H9" s="32">
        <v>1</v>
      </c>
      <c r="I9" s="45">
        <v>1924620</v>
      </c>
      <c r="J9" s="45">
        <v>1490</v>
      </c>
      <c r="K9" s="45">
        <v>3085580</v>
      </c>
      <c r="L9" s="45">
        <v>2331</v>
      </c>
      <c r="M9" s="45">
        <v>4533130</v>
      </c>
      <c r="N9" s="45">
        <v>3132</v>
      </c>
      <c r="O9" s="45">
        <v>3187700</v>
      </c>
      <c r="P9" s="45">
        <v>2446</v>
      </c>
      <c r="Q9" s="34">
        <f t="shared" si="0"/>
        <v>12731030</v>
      </c>
      <c r="R9" s="34">
        <f t="shared" si="0"/>
        <v>9399</v>
      </c>
      <c r="S9" s="35" t="e">
        <f t="shared" si="1"/>
        <v>#VALUE!</v>
      </c>
      <c r="T9" s="35">
        <f t="shared" si="2"/>
        <v>1354.508990318119</v>
      </c>
      <c r="U9" s="36">
        <v>0</v>
      </c>
      <c r="V9" s="37">
        <f t="shared" si="3"/>
      </c>
      <c r="W9" s="46">
        <v>12731030</v>
      </c>
      <c r="X9" s="46">
        <v>9399</v>
      </c>
      <c r="Y9" s="39">
        <f t="shared" si="4"/>
        <v>1354.508990318119</v>
      </c>
    </row>
    <row r="10" spans="1:25" ht="30" customHeight="1">
      <c r="A10" s="27">
        <v>7</v>
      </c>
      <c r="B10" s="28"/>
      <c r="C10" s="40" t="s">
        <v>34</v>
      </c>
      <c r="D10" s="30">
        <v>40710</v>
      </c>
      <c r="E10" s="31" t="s">
        <v>19</v>
      </c>
      <c r="F10" s="32" t="s">
        <v>35</v>
      </c>
      <c r="G10" s="32">
        <v>23</v>
      </c>
      <c r="H10" s="32">
        <v>3</v>
      </c>
      <c r="I10" s="33">
        <v>1094080</v>
      </c>
      <c r="J10" s="33">
        <v>879</v>
      </c>
      <c r="K10" s="33">
        <v>1629500</v>
      </c>
      <c r="L10" s="33">
        <v>1296</v>
      </c>
      <c r="M10" s="33">
        <v>2609030</v>
      </c>
      <c r="N10" s="33">
        <v>2029</v>
      </c>
      <c r="O10" s="33">
        <v>2048260</v>
      </c>
      <c r="P10" s="33">
        <v>1581</v>
      </c>
      <c r="Q10" s="34">
        <f t="shared" si="0"/>
        <v>7380870</v>
      </c>
      <c r="R10" s="34">
        <f t="shared" si="0"/>
        <v>5785</v>
      </c>
      <c r="S10" s="35">
        <f t="shared" si="1"/>
        <v>251.52173913043478</v>
      </c>
      <c r="T10" s="35">
        <f t="shared" si="2"/>
        <v>1275.8634399308557</v>
      </c>
      <c r="U10" s="36">
        <v>11984105</v>
      </c>
      <c r="V10" s="37">
        <f t="shared" si="3"/>
        <v>-0.38411170462875616</v>
      </c>
      <c r="W10" s="38">
        <v>54717195</v>
      </c>
      <c r="X10" s="38">
        <v>44324</v>
      </c>
      <c r="Y10" s="39">
        <f t="shared" si="4"/>
        <v>1234.4823346268388</v>
      </c>
    </row>
    <row r="11" spans="1:25" ht="30" customHeight="1">
      <c r="A11" s="27">
        <v>8</v>
      </c>
      <c r="B11" s="28"/>
      <c r="C11" s="44" t="s">
        <v>36</v>
      </c>
      <c r="D11" s="30">
        <v>40710</v>
      </c>
      <c r="E11" s="31" t="s">
        <v>33</v>
      </c>
      <c r="F11" s="32" t="s">
        <v>37</v>
      </c>
      <c r="G11" s="32" t="s">
        <v>24</v>
      </c>
      <c r="H11" s="32">
        <v>3</v>
      </c>
      <c r="I11" s="45">
        <v>961550</v>
      </c>
      <c r="J11" s="45">
        <v>814</v>
      </c>
      <c r="K11" s="45">
        <v>1449420</v>
      </c>
      <c r="L11" s="45">
        <v>1169</v>
      </c>
      <c r="M11" s="45">
        <v>2135400</v>
      </c>
      <c r="N11" s="45">
        <v>1705</v>
      </c>
      <c r="O11" s="45">
        <v>1615730</v>
      </c>
      <c r="P11" s="45">
        <v>1287</v>
      </c>
      <c r="Q11" s="34">
        <f t="shared" si="0"/>
        <v>6162100</v>
      </c>
      <c r="R11" s="34">
        <f t="shared" si="0"/>
        <v>4975</v>
      </c>
      <c r="S11" s="35" t="e">
        <f t="shared" si="1"/>
        <v>#VALUE!</v>
      </c>
      <c r="T11" s="35">
        <f t="shared" si="2"/>
        <v>1238.6130653266332</v>
      </c>
      <c r="U11" s="36">
        <v>7017250</v>
      </c>
      <c r="V11" s="37">
        <f t="shared" si="3"/>
        <v>-0.12186397805408102</v>
      </c>
      <c r="W11" s="46">
        <v>30843140</v>
      </c>
      <c r="X11" s="46">
        <v>25565</v>
      </c>
      <c r="Y11" s="39">
        <f t="shared" si="4"/>
        <v>1206.4596127518091</v>
      </c>
    </row>
    <row r="12" spans="1:25" ht="30" customHeight="1">
      <c r="A12" s="27">
        <v>9</v>
      </c>
      <c r="B12" s="28"/>
      <c r="C12" s="40" t="s">
        <v>38</v>
      </c>
      <c r="D12" s="30">
        <v>40703</v>
      </c>
      <c r="E12" s="31" t="s">
        <v>33</v>
      </c>
      <c r="F12" s="32">
        <v>17</v>
      </c>
      <c r="G12" s="32" t="s">
        <v>24</v>
      </c>
      <c r="H12" s="32">
        <v>4</v>
      </c>
      <c r="I12" s="45">
        <v>705250</v>
      </c>
      <c r="J12" s="45">
        <v>534</v>
      </c>
      <c r="K12" s="45">
        <v>1125700</v>
      </c>
      <c r="L12" s="45">
        <v>818</v>
      </c>
      <c r="M12" s="45">
        <v>1707080</v>
      </c>
      <c r="N12" s="45">
        <v>1241</v>
      </c>
      <c r="O12" s="45">
        <v>1506460</v>
      </c>
      <c r="P12" s="45">
        <v>1118</v>
      </c>
      <c r="Q12" s="34">
        <f t="shared" si="0"/>
        <v>5044490</v>
      </c>
      <c r="R12" s="34">
        <f t="shared" si="0"/>
        <v>3711</v>
      </c>
      <c r="S12" s="35" t="e">
        <f t="shared" si="1"/>
        <v>#VALUE!</v>
      </c>
      <c r="T12" s="35">
        <f t="shared" si="2"/>
        <v>1359.3344112099164</v>
      </c>
      <c r="U12" s="36">
        <v>5352480</v>
      </c>
      <c r="V12" s="37">
        <f t="shared" si="3"/>
        <v>-0.057541550832511286</v>
      </c>
      <c r="W12" s="46">
        <v>37133845</v>
      </c>
      <c r="X12" s="46">
        <v>29202</v>
      </c>
      <c r="Y12" s="39">
        <f t="shared" si="4"/>
        <v>1271.6199232929253</v>
      </c>
    </row>
    <row r="13" spans="1:25" ht="30" customHeight="1">
      <c r="A13" s="27">
        <v>10</v>
      </c>
      <c r="B13" s="28"/>
      <c r="C13" s="29" t="s">
        <v>39</v>
      </c>
      <c r="D13" s="30" t="s">
        <v>40</v>
      </c>
      <c r="E13" s="31" t="s">
        <v>19</v>
      </c>
      <c r="F13" s="32" t="s">
        <v>41</v>
      </c>
      <c r="G13" s="32">
        <v>24</v>
      </c>
      <c r="H13" s="32">
        <v>4</v>
      </c>
      <c r="I13" s="33">
        <v>840910</v>
      </c>
      <c r="J13" s="33">
        <v>714</v>
      </c>
      <c r="K13" s="33">
        <v>1066220</v>
      </c>
      <c r="L13" s="33">
        <v>886</v>
      </c>
      <c r="M13" s="33">
        <v>1801050</v>
      </c>
      <c r="N13" s="33">
        <v>1437</v>
      </c>
      <c r="O13" s="33">
        <v>1134530</v>
      </c>
      <c r="P13" s="33">
        <v>899</v>
      </c>
      <c r="Q13" s="34">
        <f t="shared" si="0"/>
        <v>4842710</v>
      </c>
      <c r="R13" s="34">
        <f t="shared" si="0"/>
        <v>3936</v>
      </c>
      <c r="S13" s="35">
        <f t="shared" si="1"/>
        <v>164</v>
      </c>
      <c r="T13" s="35">
        <f t="shared" si="2"/>
        <v>1230.36331300813</v>
      </c>
      <c r="U13" s="36">
        <v>5173470</v>
      </c>
      <c r="V13" s="37">
        <f t="shared" si="3"/>
        <v>-0.0639338780354385</v>
      </c>
      <c r="W13" s="38">
        <v>42932060</v>
      </c>
      <c r="X13" s="38">
        <v>36125</v>
      </c>
      <c r="Y13" s="39">
        <v>1192</v>
      </c>
    </row>
    <row r="14" spans="1:25" ht="17.25">
      <c r="A14" s="47"/>
      <c r="B14" s="48"/>
      <c r="C14" s="49"/>
      <c r="D14" s="50"/>
      <c r="E14" s="51"/>
      <c r="F14" s="52"/>
      <c r="G14" s="52"/>
      <c r="H14" s="52"/>
      <c r="I14" s="53"/>
      <c r="J14" s="53"/>
      <c r="K14" s="53"/>
      <c r="L14" s="53"/>
      <c r="M14" s="53"/>
      <c r="N14" s="53"/>
      <c r="O14" s="53"/>
      <c r="P14" s="53"/>
      <c r="Q14" s="54"/>
      <c r="R14" s="53"/>
      <c r="S14" s="55"/>
      <c r="T14" s="53"/>
      <c r="U14" s="53"/>
      <c r="V14" s="53"/>
      <c r="W14" s="53"/>
      <c r="X14" s="53"/>
      <c r="Y14" s="53"/>
    </row>
    <row r="15" spans="1:25" ht="13.5">
      <c r="A15" s="56"/>
      <c r="B15" s="57" t="s">
        <v>42</v>
      </c>
      <c r="C15" s="57"/>
      <c r="D15" s="57"/>
      <c r="E15" s="57"/>
      <c r="F15" s="58"/>
      <c r="G15" s="58">
        <f>SUM(G4:G14)</f>
        <v>143</v>
      </c>
      <c r="H15" s="59"/>
      <c r="I15" s="60"/>
      <c r="J15" s="61"/>
      <c r="K15" s="60"/>
      <c r="L15" s="61"/>
      <c r="M15" s="60"/>
      <c r="N15" s="61"/>
      <c r="O15" s="60"/>
      <c r="P15" s="61"/>
      <c r="Q15" s="62">
        <f>SUM(Q4:Q14)</f>
        <v>228603620</v>
      </c>
      <c r="R15" s="63">
        <f>SUM(R4:R14)</f>
        <v>165918</v>
      </c>
      <c r="S15" s="64">
        <f>R15/G15</f>
        <v>1160.2657342657342</v>
      </c>
      <c r="T15" s="65">
        <f>Q15/R15</f>
        <v>1377.810846321677</v>
      </c>
      <c r="U15" s="62">
        <v>112628595</v>
      </c>
      <c r="V15" s="66">
        <f>IF(U15&lt;&gt;0,-(U15-Q15)/U15,"")</f>
        <v>1.0297120815544223</v>
      </c>
      <c r="W15" s="67"/>
      <c r="X15" s="68"/>
      <c r="Y15" s="69"/>
    </row>
    <row r="16" spans="1:25" ht="17.25" customHeight="1">
      <c r="A16" s="70"/>
      <c r="B16" s="71"/>
      <c r="C16" s="72" t="s">
        <v>43</v>
      </c>
      <c r="D16" s="72"/>
      <c r="E16" s="73"/>
      <c r="F16" s="74"/>
      <c r="G16" s="74"/>
      <c r="H16" s="72"/>
      <c r="I16" s="72"/>
      <c r="J16" s="72"/>
      <c r="K16" s="72"/>
      <c r="L16" s="72"/>
      <c r="M16" s="72"/>
      <c r="N16" s="72"/>
      <c r="O16" s="72"/>
      <c r="P16" s="72"/>
      <c r="Q16" s="75"/>
      <c r="R16" s="72"/>
      <c r="S16" s="72"/>
      <c r="T16" s="72"/>
      <c r="U16" s="76" t="s">
        <v>44</v>
      </c>
      <c r="V16" s="76"/>
      <c r="W16" s="76"/>
      <c r="X16" s="76"/>
      <c r="Y16" s="76"/>
    </row>
    <row r="17" spans="1:25" ht="17.25">
      <c r="A17" s="70"/>
      <c r="B17" s="71"/>
      <c r="C17" s="72"/>
      <c r="D17" s="72"/>
      <c r="E17" s="73"/>
      <c r="F17" s="74"/>
      <c r="G17" s="74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2"/>
      <c r="S17" s="72"/>
      <c r="T17" s="72"/>
      <c r="U17" s="76"/>
      <c r="V17" s="76"/>
      <c r="W17" s="76"/>
      <c r="X17" s="76"/>
      <c r="Y17" s="76"/>
    </row>
    <row r="18" spans="1:25" ht="17.25">
      <c r="A18" s="70"/>
      <c r="B18" s="71"/>
      <c r="C18" s="72"/>
      <c r="D18" s="72"/>
      <c r="E18" s="73"/>
      <c r="F18" s="74"/>
      <c r="G18" s="74"/>
      <c r="H18" s="72"/>
      <c r="I18" s="72"/>
      <c r="J18" s="72"/>
      <c r="K18" s="72"/>
      <c r="L18" s="72"/>
      <c r="M18" s="72"/>
      <c r="N18" s="72"/>
      <c r="O18" s="72"/>
      <c r="P18" s="72"/>
      <c r="Q18" s="75"/>
      <c r="R18" s="72"/>
      <c r="S18" s="72"/>
      <c r="T18" s="72"/>
      <c r="U18" s="76"/>
      <c r="V18" s="76"/>
      <c r="W18" s="76"/>
      <c r="X18" s="76"/>
      <c r="Y18" s="76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2011-07-11T08:47:17Z</dcterms:modified>
  <cp:category/>
  <cp:version/>
  <cp:contentType/>
  <cp:contentStatus/>
  <cp:revision>1</cp:revision>
</cp:coreProperties>
</file>