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end Top 10 - WE 27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<sst xmlns="http://schemas.openxmlformats.org/spreadsheetml/2006/main" count="68" uniqueCount="44">
  <si>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Title</t>
  </si>
  <si>
    <t>Release
Date</t>
  </si>
  <si>
    <t>Distributor &amp; 
Company</t>
  </si>
  <si>
    <t># of
Prints</t>
  </si>
  <si>
    <t># of
Screen</t>
  </si>
  <si>
    <t>Weeks in Release</t>
  </si>
  <si>
    <t>Thursday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</si>
  <si>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</si>
  <si>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</si>
  <si>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</si>
  <si>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</si>
  <si>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</si>
  <si>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</si>
  <si>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</si>
  <si>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</si>
  <si>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</si>
  <si>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</si>
  <si>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</si>
  <si>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Transformers 3</t>
  </si>
  <si>
    <t>UIP</t>
  </si>
  <si>
    <t>17+34+2+1</t>
  </si>
  <si>
    <t>Winnie The Pooh</t>
  </si>
  <si>
    <t>07.07.2011</t>
  </si>
  <si>
    <t>Forum Hungary</t>
  </si>
  <si>
    <t>n/a</t>
  </si>
  <si>
    <t>Pirates of the Caribbean</t>
  </si>
  <si>
    <t>20+1+31+1</t>
  </si>
  <si>
    <t>Mr. Popper's Penguins</t>
  </si>
  <si>
    <t>InterCom</t>
  </si>
  <si>
    <t>30+1</t>
  </si>
  <si>
    <t>The Hangover Part II</t>
  </si>
  <si>
    <t>30+2</t>
  </si>
  <si>
    <t>Kung Fu Panda 2</t>
  </si>
  <si>
    <t>24+1+33+2+1</t>
  </si>
  <si>
    <t>Larry Crowne</t>
  </si>
  <si>
    <t>Provideo</t>
  </si>
  <si>
    <t>Super 8</t>
  </si>
  <si>
    <t>21+1</t>
  </si>
  <si>
    <t>Something Borrowed</t>
  </si>
  <si>
    <t>23+1</t>
  </si>
  <si>
    <t>The Lincoln Lawyer</t>
  </si>
  <si>
    <t>WEEKEND TOTAL</t>
  </si>
  <si>
    <t>** Budapest result only</t>
  </si>
  <si>
    <t>*Sorted according to Weekend Total G.B.O.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</si>
</sst>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DD/MM/YYYY;@"/>
    <numFmt numFmtId="169" formatCode="#,##0"/>
    <numFmt numFmtId="170" formatCode="0%"/>
    <numFmt numFmtId="171" formatCode="0\ %\ "/>
    <numFmt numFmtId="172" formatCode="#,##0_ ;\-#,##0\ "/>
    <numFmt numFmtId="173" formatCode="DD/MM/YY"/>
    <numFmt numFmtId="174" formatCode="#,##0\ "/>
    <numFmt numFmtId="175" formatCode="_(* #,##0_);_(* \(#,##0\);_(* \-??_);_(@_)"/>
    <numFmt numFmtId="176" formatCode="0"/>
  </numFmts>
  <fonts count="22">
    <font>
      <sz val="10"/>
      <name val="Arial"/>
      <family val="2"/>
    </font>
    <font>
      <sz val="10"/>
      <name val="Arial CE"/>
      <family val="2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</cellStyleXfs>
  <cellXfs count="78">
    <xf numFmtId="164" fontId="0" fillId="0" borderId="0" xfId="0" applyAlignment="1">
      <alignment/>
    </xf>
    <xf numFmtId="164" fontId="2" fillId="0" borderId="0" xfId="0" applyFont="1" applyAlignment="1" applyProtection="1">
      <alignment horizontal="right" vertical="center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6" fontId="3" fillId="2" borderId="2" xfId="15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horizontal="left" vertical="center"/>
      <protection locked="0"/>
    </xf>
    <xf numFmtId="164" fontId="3" fillId="2" borderId="2" xfId="0" applyFont="1" applyFill="1" applyBorder="1" applyAlignment="1" applyProtection="1">
      <alignment horizontal="center" vertical="center"/>
      <protection locked="0"/>
    </xf>
    <xf numFmtId="164" fontId="2" fillId="0" borderId="2" xfId="0" applyFont="1" applyFill="1" applyBorder="1" applyAlignment="1" applyProtection="1">
      <alignment vertical="center"/>
      <protection locked="0"/>
    </xf>
    <xf numFmtId="167" fontId="3" fillId="2" borderId="2" xfId="0" applyNumberFormat="1" applyFont="1" applyFill="1" applyBorder="1" applyAlignment="1" applyProtection="1">
      <alignment vertical="center"/>
      <protection locked="0"/>
    </xf>
    <xf numFmtId="164" fontId="4" fillId="2" borderId="2" xfId="0" applyFont="1" applyFill="1" applyBorder="1" applyAlignment="1" applyProtection="1">
      <alignment horizontal="right" vertical="center"/>
      <protection locked="0"/>
    </xf>
    <xf numFmtId="164" fontId="3" fillId="2" borderId="3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horizontal="center" vertical="center"/>
      <protection/>
    </xf>
    <xf numFmtId="164" fontId="5" fillId="0" borderId="4" xfId="0" applyFont="1" applyFill="1" applyBorder="1" applyAlignment="1" applyProtection="1">
      <alignment horizontal="center" vertical="center"/>
      <protection/>
    </xf>
    <xf numFmtId="166" fontId="5" fillId="0" borderId="5" xfId="15" applyFont="1" applyFill="1" applyBorder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horizontal="center" vertical="center" wrapText="1"/>
      <protection/>
    </xf>
    <xf numFmtId="164" fontId="6" fillId="0" borderId="5" xfId="0" applyFont="1" applyFill="1" applyBorder="1" applyAlignment="1" applyProtection="1">
      <alignment horizontal="center" vertical="center" wrapText="1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5" fillId="0" borderId="7" xfId="0" applyFont="1" applyFill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 vertical="center"/>
      <protection/>
    </xf>
    <xf numFmtId="164" fontId="5" fillId="0" borderId="8" xfId="0" applyFont="1" applyBorder="1" applyAlignment="1" applyProtection="1">
      <alignment horizontal="center" vertical="center"/>
      <protection/>
    </xf>
    <xf numFmtId="164" fontId="5" fillId="0" borderId="9" xfId="0" applyFont="1" applyBorder="1" applyAlignment="1" applyProtection="1">
      <alignment horizontal="center" vertical="center"/>
      <protection/>
    </xf>
    <xf numFmtId="164" fontId="5" fillId="0" borderId="10" xfId="0" applyFont="1" applyBorder="1" applyAlignment="1" applyProtection="1">
      <alignment horizontal="center" vertical="center"/>
      <protection/>
    </xf>
    <xf numFmtId="164" fontId="5" fillId="0" borderId="11" xfId="0" applyFont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4" fontId="6" fillId="0" borderId="11" xfId="0" applyFont="1" applyFill="1" applyBorder="1" applyAlignment="1" applyProtection="1">
      <alignment horizontal="center" vertical="center" wrapText="1"/>
      <protection/>
    </xf>
    <xf numFmtId="167" fontId="5" fillId="0" borderId="11" xfId="0" applyNumberFormat="1" applyFont="1" applyBorder="1" applyAlignment="1" applyProtection="1">
      <alignment horizontal="center" vertical="center"/>
      <protection/>
    </xf>
    <xf numFmtId="164" fontId="6" fillId="0" borderId="11" xfId="0" applyFont="1" applyBorder="1" applyAlignment="1" applyProtection="1">
      <alignment horizontal="center" vertical="center"/>
      <protection/>
    </xf>
    <xf numFmtId="164" fontId="5" fillId="0" borderId="12" xfId="0" applyFont="1" applyBorder="1" applyAlignment="1" applyProtection="1">
      <alignment horizontal="right" vertical="center"/>
      <protection/>
    </xf>
    <xf numFmtId="164" fontId="3" fillId="0" borderId="11" xfId="0" applyFont="1" applyBorder="1" applyAlignment="1" applyProtection="1">
      <alignment horizontal="center" vertical="center"/>
      <protection locked="0"/>
    </xf>
    <xf numFmtId="164" fontId="8" fillId="3" borderId="11" xfId="0" applyFont="1" applyFill="1" applyBorder="1" applyAlignment="1">
      <alignment vertical="center"/>
    </xf>
    <xf numFmtId="168" fontId="8" fillId="3" borderId="11" xfId="0" applyNumberFormat="1" applyFont="1" applyFill="1" applyBorder="1" applyAlignment="1" applyProtection="1">
      <alignment horizontal="center" vertical="center"/>
      <protection locked="0"/>
    </xf>
    <xf numFmtId="169" fontId="8" fillId="3" borderId="11" xfId="0" applyNumberFormat="1" applyFont="1" applyFill="1" applyBorder="1" applyAlignment="1" applyProtection="1">
      <alignment horizontal="left" vertical="center"/>
      <protection locked="0"/>
    </xf>
    <xf numFmtId="169" fontId="8" fillId="3" borderId="11" xfId="0" applyNumberFormat="1" applyFont="1" applyFill="1" applyBorder="1" applyAlignment="1" applyProtection="1">
      <alignment horizontal="center" vertical="center"/>
      <protection locked="0"/>
    </xf>
    <xf numFmtId="169" fontId="8" fillId="3" borderId="11" xfId="0" applyNumberFormat="1" applyFont="1" applyFill="1" applyBorder="1" applyAlignment="1">
      <alignment/>
    </xf>
    <xf numFmtId="169" fontId="9" fillId="3" borderId="11" xfId="15" applyNumberFormat="1" applyFont="1" applyFill="1" applyBorder="1" applyAlignment="1" applyProtection="1">
      <alignment horizontal="right"/>
      <protection/>
    </xf>
    <xf numFmtId="169" fontId="8" fillId="3" borderId="11" xfId="19" applyNumberFormat="1" applyFont="1" applyFill="1" applyBorder="1" applyAlignment="1" applyProtection="1">
      <alignment horizontal="right"/>
      <protection/>
    </xf>
    <xf numFmtId="169" fontId="9" fillId="3" borderId="11" xfId="0" applyNumberFormat="1" applyFont="1" applyFill="1" applyBorder="1" applyAlignment="1">
      <alignment horizontal="right"/>
    </xf>
    <xf numFmtId="171" fontId="8" fillId="3" borderId="11" xfId="19" applyNumberFormat="1" applyFont="1" applyFill="1" applyBorder="1" applyAlignment="1" applyProtection="1">
      <alignment horizontal="right"/>
      <protection/>
    </xf>
    <xf numFmtId="169" fontId="9" fillId="3" borderId="11" xfId="0" applyNumberFormat="1" applyFont="1" applyFill="1" applyBorder="1" applyAlignment="1">
      <alignment/>
    </xf>
    <xf numFmtId="169" fontId="8" fillId="3" borderId="11" xfId="19" applyNumberFormat="1" applyFont="1" applyFill="1" applyBorder="1" applyAlignment="1" applyProtection="1">
      <alignment horizontal="right" vertical="center"/>
      <protection/>
    </xf>
    <xf numFmtId="169" fontId="8" fillId="3" borderId="11" xfId="0" applyNumberFormat="1" applyFont="1" applyFill="1" applyBorder="1" applyAlignment="1" applyProtection="1">
      <alignment vertical="center"/>
      <protection locked="0"/>
    </xf>
    <xf numFmtId="169" fontId="10" fillId="3" borderId="11" xfId="0" applyNumberFormat="1" applyFont="1" applyFill="1" applyBorder="1" applyAlignment="1">
      <alignment vertical="center"/>
    </xf>
    <xf numFmtId="172" fontId="8" fillId="3" borderId="11" xfId="15" applyNumberFormat="1" applyFont="1" applyFill="1" applyBorder="1" applyAlignment="1" applyProtection="1">
      <alignment/>
      <protection/>
    </xf>
    <xf numFmtId="172" fontId="9" fillId="3" borderId="11" xfId="15" applyNumberFormat="1" applyFont="1" applyFill="1" applyBorder="1" applyAlignment="1" applyProtection="1">
      <alignment/>
      <protection/>
    </xf>
    <xf numFmtId="169" fontId="8" fillId="0" borderId="11" xfId="20" applyNumberFormat="1" applyFont="1" applyFill="1" applyBorder="1" applyAlignment="1" applyProtection="1">
      <alignment horizontal="right"/>
      <protection/>
    </xf>
    <xf numFmtId="169" fontId="8" fillId="3" borderId="11" xfId="20" applyNumberFormat="1" applyFont="1" applyFill="1" applyBorder="1" applyAlignment="1" applyProtection="1">
      <alignment horizontal="right"/>
      <protection/>
    </xf>
    <xf numFmtId="169" fontId="9" fillId="3" borderId="11" xfId="21" applyNumberFormat="1" applyFont="1" applyFill="1" applyBorder="1">
      <alignment/>
      <protection/>
    </xf>
    <xf numFmtId="169" fontId="8" fillId="0" borderId="11" xfId="0" applyNumberFormat="1" applyFont="1" applyBorder="1" applyAlignment="1">
      <alignment/>
    </xf>
    <xf numFmtId="164" fontId="2" fillId="0" borderId="0" xfId="0" applyFont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vertical="center"/>
      <protection/>
    </xf>
    <xf numFmtId="173" fontId="11" fillId="0" borderId="0" xfId="0" applyNumberFormat="1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horizontal="left" vertical="center"/>
      <protection/>
    </xf>
    <xf numFmtId="164" fontId="11" fillId="0" borderId="0" xfId="0" applyFont="1" applyBorder="1" applyAlignment="1" applyProtection="1">
      <alignment horizontal="center" vertical="center"/>
      <protection/>
    </xf>
    <xf numFmtId="169" fontId="11" fillId="0" borderId="0" xfId="15" applyNumberFormat="1" applyFont="1" applyFill="1" applyBorder="1" applyAlignment="1" applyProtection="1">
      <alignment vertical="center"/>
      <protection/>
    </xf>
    <xf numFmtId="169" fontId="12" fillId="0" borderId="0" xfId="15" applyNumberFormat="1" applyFont="1" applyFill="1" applyBorder="1" applyAlignment="1" applyProtection="1">
      <alignment vertical="center"/>
      <protection/>
    </xf>
    <xf numFmtId="169" fontId="11" fillId="0" borderId="0" xfId="15" applyNumberFormat="1" applyFont="1" applyFill="1" applyBorder="1" applyAlignment="1" applyProtection="1">
      <alignment horizontal="right" vertical="center"/>
      <protection/>
    </xf>
    <xf numFmtId="164" fontId="13" fillId="0" borderId="0" xfId="0" applyFont="1" applyAlignment="1" applyProtection="1">
      <alignment horizontal="right" vertical="center"/>
      <protection/>
    </xf>
    <xf numFmtId="164" fontId="14" fillId="2" borderId="13" xfId="0" applyFont="1" applyFill="1" applyBorder="1" applyAlignment="1" applyProtection="1">
      <alignment horizontal="left" vertical="center"/>
      <protection/>
    </xf>
    <xf numFmtId="169" fontId="14" fillId="2" borderId="14" xfId="0" applyNumberFormat="1" applyFont="1" applyFill="1" applyBorder="1" applyAlignment="1" applyProtection="1">
      <alignment horizontal="center" vertical="center"/>
      <protection/>
    </xf>
    <xf numFmtId="164" fontId="14" fillId="2" borderId="15" xfId="0" applyFont="1" applyFill="1" applyBorder="1" applyAlignment="1" applyProtection="1">
      <alignment horizontal="center" vertical="center"/>
      <protection/>
    </xf>
    <xf numFmtId="167" fontId="14" fillId="2" borderId="16" xfId="0" applyNumberFormat="1" applyFont="1" applyFill="1" applyBorder="1" applyAlignment="1" applyProtection="1">
      <alignment vertical="center"/>
      <protection/>
    </xf>
    <xf numFmtId="174" fontId="14" fillId="2" borderId="17" xfId="0" applyNumberFormat="1" applyFont="1" applyFill="1" applyBorder="1" applyAlignment="1" applyProtection="1">
      <alignment vertical="center"/>
      <protection/>
    </xf>
    <xf numFmtId="169" fontId="14" fillId="2" borderId="16" xfId="0" applyNumberFormat="1" applyFont="1" applyFill="1" applyBorder="1" applyAlignment="1" applyProtection="1">
      <alignment vertical="center"/>
      <protection/>
    </xf>
    <xf numFmtId="174" fontId="14" fillId="2" borderId="18" xfId="0" applyNumberFormat="1" applyFont="1" applyFill="1" applyBorder="1" applyAlignment="1" applyProtection="1">
      <alignment vertical="center"/>
      <protection/>
    </xf>
    <xf numFmtId="174" fontId="14" fillId="2" borderId="18" xfId="0" applyNumberFormat="1" applyFont="1" applyFill="1" applyBorder="1" applyAlignment="1" applyProtection="1">
      <alignment horizontal="right" vertical="center"/>
      <protection/>
    </xf>
    <xf numFmtId="169" fontId="14" fillId="2" borderId="17" xfId="0" applyNumberFormat="1" applyFont="1" applyFill="1" applyBorder="1" applyAlignment="1" applyProtection="1">
      <alignment vertical="center"/>
      <protection/>
    </xf>
    <xf numFmtId="171" fontId="8" fillId="0" borderId="19" xfId="19" applyNumberFormat="1" applyFont="1" applyFill="1" applyBorder="1" applyAlignment="1" applyProtection="1">
      <alignment vertical="center"/>
      <protection/>
    </xf>
    <xf numFmtId="175" fontId="14" fillId="2" borderId="20" xfId="0" applyNumberFormat="1" applyFont="1" applyFill="1" applyBorder="1" applyAlignment="1" applyProtection="1">
      <alignment horizontal="right" vertical="center"/>
      <protection/>
    </xf>
    <xf numFmtId="176" fontId="14" fillId="2" borderId="21" xfId="0" applyNumberFormat="1" applyFont="1" applyFill="1" applyBorder="1" applyAlignment="1" applyProtection="1">
      <alignment horizontal="center" vertical="center"/>
      <protection/>
    </xf>
    <xf numFmtId="175" fontId="14" fillId="2" borderId="22" xfId="0" applyNumberFormat="1" applyFont="1" applyFill="1" applyBorder="1" applyAlignment="1" applyProtection="1">
      <alignment vertical="center"/>
      <protection/>
    </xf>
    <xf numFmtId="164" fontId="15" fillId="0" borderId="0" xfId="0" applyFont="1" applyAlignment="1" applyProtection="1">
      <alignment horizontal="righ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16" fillId="0" borderId="0" xfId="0" applyFont="1" applyAlignment="1" applyProtection="1">
      <alignment vertical="center"/>
      <protection locked="0"/>
    </xf>
    <xf numFmtId="164" fontId="16" fillId="0" borderId="0" xfId="0" applyFont="1" applyAlignment="1" applyProtection="1">
      <alignment horizontal="left" vertical="center"/>
      <protection locked="0"/>
    </xf>
    <xf numFmtId="164" fontId="16" fillId="0" borderId="0" xfId="0" applyFont="1" applyAlignment="1" applyProtection="1">
      <alignment horizontal="center" vertical="center"/>
      <protection locked="0"/>
    </xf>
    <xf numFmtId="164" fontId="15" fillId="0" borderId="0" xfId="0" applyFont="1" applyFill="1" applyAlignment="1" applyProtection="1">
      <alignment vertical="center"/>
      <protection locked="0"/>
    </xf>
    <xf numFmtId="164" fontId="17" fillId="0" borderId="0" xfId="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Normá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47625</xdr:rowOff>
    </xdr:from>
    <xdr:to>
      <xdr:col>25</xdr:col>
      <xdr:colOff>9525</xdr:colOff>
      <xdr:row>0</xdr:row>
      <xdr:rowOff>1333500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47625"/>
          <a:ext cx="17078325" cy="12858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080" tIns="63720" rIns="82080" bIns="63720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658975" y="447675"/>
          <a:ext cx="26574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04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7-10 JULY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57" zoomScaleNormal="57" workbookViewId="0" topLeftCell="A1">
      <selection activeCell="H2" sqref="H2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7.28125" style="0" customWidth="1"/>
    <col min="4" max="4" width="11.421875" style="0" customWidth="1"/>
    <col min="5" max="5" width="17.71093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140625" style="0" customWidth="1"/>
    <col min="24" max="24" width="11.140625" style="0" customWidth="1"/>
    <col min="25" max="25" width="6.7109375" style="0" customWidth="1"/>
  </cols>
  <sheetData>
    <row r="1" spans="1:25" ht="119.25" customHeigh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 customHeight="1">
      <c r="A2" s="11"/>
      <c r="B2" s="12"/>
      <c r="C2" s="13" t="s">
        <v>0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  <c r="J2" s="16"/>
      <c r="K2" s="16" t="s">
        <v>7</v>
      </c>
      <c r="L2" s="16"/>
      <c r="M2" s="16" t="s">
        <v>8</v>
      </c>
      <c r="N2" s="16"/>
      <c r="O2" s="16" t="s">
        <v>9</v>
      </c>
      <c r="P2" s="16"/>
      <c r="Q2" s="16" t="s">
        <v>10</v>
      </c>
      <c r="R2" s="16"/>
      <c r="S2" s="16"/>
      <c r="T2" s="16"/>
      <c r="U2" s="16" t="s">
        <v>11</v>
      </c>
      <c r="V2" s="16"/>
      <c r="W2" s="17" t="s">
        <v>12</v>
      </c>
      <c r="X2" s="17"/>
      <c r="Y2" s="17"/>
    </row>
    <row r="3" spans="1:25" ht="30" customHeight="1">
      <c r="A3" s="18"/>
      <c r="B3" s="19"/>
      <c r="C3" s="13"/>
      <c r="D3" s="14"/>
      <c r="E3" s="14"/>
      <c r="F3" s="15"/>
      <c r="G3" s="15"/>
      <c r="H3" s="15"/>
      <c r="I3" s="20" t="s">
        <v>13</v>
      </c>
      <c r="J3" s="20" t="s">
        <v>14</v>
      </c>
      <c r="K3" s="20" t="s">
        <v>13</v>
      </c>
      <c r="L3" s="20" t="s">
        <v>14</v>
      </c>
      <c r="M3" s="21" t="s">
        <v>13</v>
      </c>
      <c r="N3" s="22" t="s">
        <v>14</v>
      </c>
      <c r="O3" s="22" t="s">
        <v>13</v>
      </c>
      <c r="P3" s="22" t="s">
        <v>14</v>
      </c>
      <c r="Q3" s="23" t="s">
        <v>13</v>
      </c>
      <c r="R3" s="23" t="s">
        <v>14</v>
      </c>
      <c r="S3" s="24" t="s">
        <v>15</v>
      </c>
      <c r="T3" s="24" t="s">
        <v>16</v>
      </c>
      <c r="U3" s="25" t="s">
        <v>13</v>
      </c>
      <c r="V3" s="26" t="s">
        <v>17</v>
      </c>
      <c r="W3" s="22" t="s">
        <v>13</v>
      </c>
      <c r="X3" s="22" t="s">
        <v>14</v>
      </c>
      <c r="Y3" s="24" t="s">
        <v>16</v>
      </c>
    </row>
    <row r="4" spans="1:25" ht="30" customHeight="1">
      <c r="A4" s="27">
        <v>1</v>
      </c>
      <c r="B4" s="28"/>
      <c r="C4" s="29" t="s">
        <v>18</v>
      </c>
      <c r="D4" s="30">
        <v>40723</v>
      </c>
      <c r="E4" s="31" t="s">
        <v>19</v>
      </c>
      <c r="F4" s="32" t="s">
        <v>20</v>
      </c>
      <c r="G4" s="32">
        <v>52</v>
      </c>
      <c r="H4" s="32">
        <v>2</v>
      </c>
      <c r="I4" s="33">
        <v>11162970</v>
      </c>
      <c r="J4" s="33">
        <v>7775</v>
      </c>
      <c r="K4" s="33">
        <v>13292495</v>
      </c>
      <c r="L4" s="33">
        <v>9283</v>
      </c>
      <c r="M4" s="33">
        <v>19770520</v>
      </c>
      <c r="N4" s="33">
        <v>13786</v>
      </c>
      <c r="O4" s="33">
        <v>16104290</v>
      </c>
      <c r="P4" s="33">
        <v>11087</v>
      </c>
      <c r="Q4" s="34">
        <f aca="true" t="shared" si="0" ref="Q4:R13">+I4+K4+M4+O4</f>
        <v>60330275</v>
      </c>
      <c r="R4" s="34">
        <f>+J4+L4+N4+P4</f>
        <v>41931</v>
      </c>
      <c r="S4" s="35">
        <f aca="true" t="shared" si="1" ref="S4:S13">IF(Q4&lt;&gt;0,R4/G4,"")</f>
        <v>806.3653846153846</v>
      </c>
      <c r="T4" s="35">
        <f aca="true" t="shared" si="2" ref="T4:T13">IF(Q4&lt;&gt;0,Q4/R4,"")</f>
        <v>1438.7988600319572</v>
      </c>
      <c r="U4" s="36">
        <v>134223205</v>
      </c>
      <c r="V4" s="37">
        <f aca="true" t="shared" si="3" ref="V4:V13">IF(U4&lt;&gt;0,-(U4-Q4)/U4,"")</f>
        <v>-0.5505227654189899</v>
      </c>
      <c r="W4" s="38">
        <v>269173310</v>
      </c>
      <c r="X4" s="38">
        <v>189631</v>
      </c>
      <c r="Y4" s="39">
        <f>W4/X4</f>
        <v>1419.4583691485043</v>
      </c>
    </row>
    <row r="5" spans="1:25" ht="30" customHeight="1">
      <c r="A5" s="27">
        <v>2</v>
      </c>
      <c r="B5" s="28"/>
      <c r="C5" s="29" t="s">
        <v>21</v>
      </c>
      <c r="D5" s="30" t="s">
        <v>22</v>
      </c>
      <c r="E5" s="31" t="s">
        <v>23</v>
      </c>
      <c r="F5" s="32">
        <v>28</v>
      </c>
      <c r="G5" s="32" t="s">
        <v>24</v>
      </c>
      <c r="H5" s="32">
        <v>1</v>
      </c>
      <c r="I5" s="33">
        <v>2877155</v>
      </c>
      <c r="J5" s="33">
        <v>2706</v>
      </c>
      <c r="K5" s="33">
        <v>2985205</v>
      </c>
      <c r="L5" s="33">
        <v>2646</v>
      </c>
      <c r="M5" s="33">
        <v>4885545</v>
      </c>
      <c r="N5" s="33">
        <v>4329</v>
      </c>
      <c r="O5" s="33">
        <v>4552870</v>
      </c>
      <c r="P5" s="33">
        <v>4051</v>
      </c>
      <c r="Q5" s="34">
        <f t="shared" si="0"/>
        <v>15300775</v>
      </c>
      <c r="R5" s="34">
        <f t="shared" si="0"/>
        <v>13732</v>
      </c>
      <c r="S5" s="35" t="e">
        <f t="shared" si="1"/>
        <v>#VALUE!</v>
      </c>
      <c r="T5" s="35">
        <f t="shared" si="2"/>
        <v>1114.2422808039616</v>
      </c>
      <c r="U5" s="36">
        <v>0</v>
      </c>
      <c r="V5" s="37">
        <f t="shared" si="3"/>
      </c>
      <c r="W5" s="38">
        <v>15300775</v>
      </c>
      <c r="X5" s="38">
        <v>13732</v>
      </c>
      <c r="Y5" s="39">
        <v>1192</v>
      </c>
    </row>
    <row r="6" spans="1:25" ht="30" customHeight="1">
      <c r="A6" s="27">
        <v>3</v>
      </c>
      <c r="B6" s="28"/>
      <c r="C6" s="40" t="s">
        <v>25</v>
      </c>
      <c r="D6" s="30">
        <v>40317</v>
      </c>
      <c r="E6" s="31" t="s">
        <v>23</v>
      </c>
      <c r="F6" s="32" t="s">
        <v>26</v>
      </c>
      <c r="G6" s="32" t="s">
        <v>24</v>
      </c>
      <c r="H6" s="32">
        <v>8</v>
      </c>
      <c r="I6" s="33">
        <v>1429000</v>
      </c>
      <c r="J6" s="33">
        <v>1067</v>
      </c>
      <c r="K6" s="33">
        <v>1554780</v>
      </c>
      <c r="L6" s="33">
        <v>1152</v>
      </c>
      <c r="M6" s="33">
        <v>2693510</v>
      </c>
      <c r="N6" s="33">
        <v>1945</v>
      </c>
      <c r="O6" s="33">
        <v>2281740</v>
      </c>
      <c r="P6" s="33">
        <v>1670</v>
      </c>
      <c r="Q6" s="34">
        <f t="shared" si="0"/>
        <v>7959030</v>
      </c>
      <c r="R6" s="34">
        <f t="shared" si="0"/>
        <v>5834</v>
      </c>
      <c r="S6" s="35" t="e">
        <f t="shared" si="1"/>
        <v>#VALUE!</v>
      </c>
      <c r="T6" s="35">
        <f t="shared" si="2"/>
        <v>1364.2492286595818</v>
      </c>
      <c r="U6" s="36">
        <v>13092670</v>
      </c>
      <c r="V6" s="37">
        <f t="shared" si="3"/>
        <v>-0.3921003126176708</v>
      </c>
      <c r="W6" s="38">
        <v>480228721</v>
      </c>
      <c r="X6" s="38">
        <v>353435</v>
      </c>
      <c r="Y6" s="39">
        <f aca="true" t="shared" si="4" ref="Y6:Y13">W6/X6</f>
        <v>1358.7469294212515</v>
      </c>
    </row>
    <row r="7" spans="1:25" ht="30" customHeight="1">
      <c r="A7" s="27">
        <v>4</v>
      </c>
      <c r="B7" s="28"/>
      <c r="C7" s="41" t="s">
        <v>27</v>
      </c>
      <c r="D7" s="30">
        <v>40717</v>
      </c>
      <c r="E7" s="31" t="s">
        <v>28</v>
      </c>
      <c r="F7" s="32" t="s">
        <v>29</v>
      </c>
      <c r="G7" s="32" t="s">
        <v>24</v>
      </c>
      <c r="H7" s="32">
        <v>3</v>
      </c>
      <c r="I7" s="42">
        <v>1717360</v>
      </c>
      <c r="J7" s="42">
        <v>1543</v>
      </c>
      <c r="K7" s="42">
        <v>1534640</v>
      </c>
      <c r="L7" s="42">
        <v>1353</v>
      </c>
      <c r="M7" s="42">
        <v>2371380</v>
      </c>
      <c r="N7" s="42">
        <v>2063</v>
      </c>
      <c r="O7" s="42">
        <v>2312580</v>
      </c>
      <c r="P7" s="42">
        <v>2011</v>
      </c>
      <c r="Q7" s="34">
        <f t="shared" si="0"/>
        <v>7935960</v>
      </c>
      <c r="R7" s="34">
        <f t="shared" si="0"/>
        <v>6970</v>
      </c>
      <c r="S7" s="35" t="e">
        <f t="shared" si="1"/>
        <v>#VALUE!</v>
      </c>
      <c r="T7" s="35">
        <f t="shared" si="2"/>
        <v>1138.5882352941176</v>
      </c>
      <c r="U7" s="36">
        <v>18233200</v>
      </c>
      <c r="V7" s="37">
        <f t="shared" si="3"/>
        <v>-0.5647522102538227</v>
      </c>
      <c r="W7" s="43">
        <v>61301745</v>
      </c>
      <c r="X7" s="43">
        <v>54496</v>
      </c>
      <c r="Y7" s="39">
        <f t="shared" si="4"/>
        <v>1124.8852209336465</v>
      </c>
    </row>
    <row r="8" spans="1:25" ht="30" customHeight="1">
      <c r="A8" s="27">
        <v>5</v>
      </c>
      <c r="B8" s="28"/>
      <c r="C8" s="40" t="s">
        <v>30</v>
      </c>
      <c r="D8" s="30">
        <v>40689</v>
      </c>
      <c r="E8" s="31" t="s">
        <v>28</v>
      </c>
      <c r="F8" s="32" t="s">
        <v>31</v>
      </c>
      <c r="G8" s="32" t="s">
        <v>24</v>
      </c>
      <c r="H8" s="32">
        <v>7</v>
      </c>
      <c r="I8" s="42">
        <v>1245920</v>
      </c>
      <c r="J8" s="42">
        <v>1068</v>
      </c>
      <c r="K8" s="42">
        <v>1380060</v>
      </c>
      <c r="L8" s="42">
        <v>1160</v>
      </c>
      <c r="M8" s="42">
        <v>1911660</v>
      </c>
      <c r="N8" s="42">
        <v>1542</v>
      </c>
      <c r="O8" s="42">
        <v>1647410</v>
      </c>
      <c r="P8" s="42">
        <v>1297</v>
      </c>
      <c r="Q8" s="34">
        <f t="shared" si="0"/>
        <v>6185050</v>
      </c>
      <c r="R8" s="34">
        <f t="shared" si="0"/>
        <v>5067</v>
      </c>
      <c r="S8" s="35" t="e">
        <f t="shared" si="1"/>
        <v>#VALUE!</v>
      </c>
      <c r="T8" s="35">
        <f t="shared" si="2"/>
        <v>1220.653246496941</v>
      </c>
      <c r="U8" s="36">
        <v>13245125</v>
      </c>
      <c r="V8" s="37">
        <f t="shared" si="3"/>
        <v>-0.5330319645907456</v>
      </c>
      <c r="W8" s="43">
        <v>356018255</v>
      </c>
      <c r="X8" s="43">
        <v>301924</v>
      </c>
      <c r="Y8" s="39">
        <f t="shared" si="4"/>
        <v>1179.1651375842928</v>
      </c>
    </row>
    <row r="9" spans="1:25" ht="30" customHeight="1">
      <c r="A9" s="27">
        <v>6</v>
      </c>
      <c r="B9" s="28"/>
      <c r="C9" s="40" t="s">
        <v>32</v>
      </c>
      <c r="D9" s="30">
        <v>40696</v>
      </c>
      <c r="E9" s="31" t="s">
        <v>19</v>
      </c>
      <c r="F9" s="32" t="s">
        <v>33</v>
      </c>
      <c r="G9" s="32">
        <v>44</v>
      </c>
      <c r="H9" s="32">
        <v>6</v>
      </c>
      <c r="I9" s="33">
        <v>913650</v>
      </c>
      <c r="J9" s="33">
        <v>720</v>
      </c>
      <c r="K9" s="33">
        <v>997270</v>
      </c>
      <c r="L9" s="33">
        <v>780</v>
      </c>
      <c r="M9" s="33">
        <v>1686860</v>
      </c>
      <c r="N9" s="33">
        <v>1318</v>
      </c>
      <c r="O9" s="33">
        <v>1961030</v>
      </c>
      <c r="P9" s="33">
        <v>1503</v>
      </c>
      <c r="Q9" s="34">
        <f t="shared" si="0"/>
        <v>5558810</v>
      </c>
      <c r="R9" s="34">
        <f t="shared" si="0"/>
        <v>4321</v>
      </c>
      <c r="S9" s="35">
        <f t="shared" si="1"/>
        <v>98.20454545454545</v>
      </c>
      <c r="T9" s="35">
        <f t="shared" si="2"/>
        <v>1286.4637815320527</v>
      </c>
      <c r="U9" s="36">
        <v>13631190</v>
      </c>
      <c r="V9" s="37">
        <f t="shared" si="3"/>
        <v>-0.5921992137150168</v>
      </c>
      <c r="W9" s="38">
        <v>206323195</v>
      </c>
      <c r="X9" s="38">
        <v>159280</v>
      </c>
      <c r="Y9" s="39">
        <f t="shared" si="4"/>
        <v>1295.3490394274233</v>
      </c>
    </row>
    <row r="10" spans="1:25" ht="30" customHeight="1">
      <c r="A10" s="27">
        <v>7</v>
      </c>
      <c r="B10" s="28"/>
      <c r="C10" s="41" t="s">
        <v>34</v>
      </c>
      <c r="D10" s="30">
        <v>40724</v>
      </c>
      <c r="E10" s="31" t="s">
        <v>35</v>
      </c>
      <c r="F10" s="32">
        <v>17</v>
      </c>
      <c r="G10" s="32" t="s">
        <v>24</v>
      </c>
      <c r="H10" s="32">
        <v>2</v>
      </c>
      <c r="I10" s="44">
        <v>919350</v>
      </c>
      <c r="J10" s="45">
        <v>707</v>
      </c>
      <c r="K10" s="45">
        <v>987990</v>
      </c>
      <c r="L10" s="45">
        <v>752</v>
      </c>
      <c r="M10" s="45">
        <v>1420280</v>
      </c>
      <c r="N10" s="45">
        <v>1086</v>
      </c>
      <c r="O10" s="45">
        <v>1429310</v>
      </c>
      <c r="P10" s="45">
        <v>1058</v>
      </c>
      <c r="Q10" s="34">
        <f t="shared" si="0"/>
        <v>4756930</v>
      </c>
      <c r="R10" s="34">
        <f t="shared" si="0"/>
        <v>3603</v>
      </c>
      <c r="S10" s="35" t="e">
        <f t="shared" si="1"/>
        <v>#VALUE!</v>
      </c>
      <c r="T10" s="35">
        <f t="shared" si="2"/>
        <v>1320.269220094366</v>
      </c>
      <c r="U10" s="36">
        <v>12731030</v>
      </c>
      <c r="V10" s="37">
        <f t="shared" si="3"/>
        <v>-0.6263515206546525</v>
      </c>
      <c r="W10" s="46">
        <v>21808525</v>
      </c>
      <c r="X10" s="46">
        <v>17016</v>
      </c>
      <c r="Y10" s="39">
        <f t="shared" si="4"/>
        <v>1281.64815467795</v>
      </c>
    </row>
    <row r="11" spans="1:25" ht="30" customHeight="1">
      <c r="A11" s="27">
        <v>8</v>
      </c>
      <c r="B11" s="28"/>
      <c r="C11" s="41" t="s">
        <v>36</v>
      </c>
      <c r="D11" s="30">
        <v>40710</v>
      </c>
      <c r="E11" s="31" t="s">
        <v>19</v>
      </c>
      <c r="F11" s="32" t="s">
        <v>37</v>
      </c>
      <c r="G11" s="32">
        <v>23</v>
      </c>
      <c r="H11" s="32">
        <v>4</v>
      </c>
      <c r="I11" s="47">
        <v>802720</v>
      </c>
      <c r="J11" s="33">
        <v>668</v>
      </c>
      <c r="K11" s="33">
        <v>944520</v>
      </c>
      <c r="L11" s="33">
        <v>742</v>
      </c>
      <c r="M11" s="33">
        <v>1402050</v>
      </c>
      <c r="N11" s="33">
        <v>1139</v>
      </c>
      <c r="O11" s="33">
        <v>1104695</v>
      </c>
      <c r="P11" s="33">
        <v>881</v>
      </c>
      <c r="Q11" s="34">
        <f t="shared" si="0"/>
        <v>4253985</v>
      </c>
      <c r="R11" s="34">
        <f t="shared" si="0"/>
        <v>3430</v>
      </c>
      <c r="S11" s="35">
        <f t="shared" si="1"/>
        <v>149.1304347826087</v>
      </c>
      <c r="T11" s="35">
        <f t="shared" si="2"/>
        <v>1240.228862973761</v>
      </c>
      <c r="U11" s="36">
        <v>7380870</v>
      </c>
      <c r="V11" s="37">
        <f t="shared" si="3"/>
        <v>-0.4236472123204988</v>
      </c>
      <c r="W11" s="38">
        <v>61895820</v>
      </c>
      <c r="X11" s="38">
        <v>50290</v>
      </c>
      <c r="Y11" s="39">
        <f t="shared" si="4"/>
        <v>1230.7778882481607</v>
      </c>
    </row>
    <row r="12" spans="1:25" ht="30" customHeight="1">
      <c r="A12" s="27">
        <v>9</v>
      </c>
      <c r="B12" s="28"/>
      <c r="C12" s="40" t="s">
        <v>38</v>
      </c>
      <c r="D12" s="30">
        <v>40710</v>
      </c>
      <c r="E12" s="31" t="s">
        <v>35</v>
      </c>
      <c r="F12" s="32" t="s">
        <v>39</v>
      </c>
      <c r="G12" s="32" t="s">
        <v>24</v>
      </c>
      <c r="H12" s="32">
        <v>4</v>
      </c>
      <c r="I12" s="44">
        <v>749160</v>
      </c>
      <c r="J12" s="45">
        <v>627</v>
      </c>
      <c r="K12" s="45">
        <v>771140</v>
      </c>
      <c r="L12" s="45">
        <v>630</v>
      </c>
      <c r="M12" s="45">
        <v>1081060</v>
      </c>
      <c r="N12" s="45">
        <v>877</v>
      </c>
      <c r="O12" s="45">
        <v>979790</v>
      </c>
      <c r="P12" s="45">
        <v>772</v>
      </c>
      <c r="Q12" s="34">
        <f t="shared" si="0"/>
        <v>3581150</v>
      </c>
      <c r="R12" s="34">
        <f t="shared" si="0"/>
        <v>2906</v>
      </c>
      <c r="S12" s="35" t="e">
        <f t="shared" si="1"/>
        <v>#VALUE!</v>
      </c>
      <c r="T12" s="35">
        <f t="shared" si="2"/>
        <v>1232.3296627666896</v>
      </c>
      <c r="U12" s="36">
        <v>6162100</v>
      </c>
      <c r="V12" s="37">
        <f t="shared" si="3"/>
        <v>-0.4188426023595852</v>
      </c>
      <c r="W12" s="46">
        <v>37333700</v>
      </c>
      <c r="X12" s="46">
        <v>30999</v>
      </c>
      <c r="Y12" s="39">
        <f t="shared" si="4"/>
        <v>1204.351753282364</v>
      </c>
    </row>
    <row r="13" spans="1:25" ht="30" customHeight="1">
      <c r="A13" s="27">
        <v>10</v>
      </c>
      <c r="B13" s="28"/>
      <c r="C13" s="41" t="s">
        <v>40</v>
      </c>
      <c r="D13" s="30">
        <v>40703</v>
      </c>
      <c r="E13" s="31" t="s">
        <v>35</v>
      </c>
      <c r="F13" s="32">
        <v>17</v>
      </c>
      <c r="G13" s="32" t="s">
        <v>24</v>
      </c>
      <c r="H13" s="32">
        <v>5</v>
      </c>
      <c r="I13" s="44">
        <v>551860</v>
      </c>
      <c r="J13" s="45">
        <v>415</v>
      </c>
      <c r="K13" s="45">
        <v>612030</v>
      </c>
      <c r="L13" s="45">
        <v>441</v>
      </c>
      <c r="M13" s="45">
        <v>828880</v>
      </c>
      <c r="N13" s="45">
        <v>605</v>
      </c>
      <c r="O13" s="45">
        <v>713720</v>
      </c>
      <c r="P13" s="45">
        <v>523</v>
      </c>
      <c r="Q13" s="34">
        <f t="shared" si="0"/>
        <v>2706490</v>
      </c>
      <c r="R13" s="34">
        <f t="shared" si="0"/>
        <v>1984</v>
      </c>
      <c r="S13" s="35" t="e">
        <f t="shared" si="1"/>
        <v>#VALUE!</v>
      </c>
      <c r="T13" s="35">
        <f t="shared" si="2"/>
        <v>1364.1582661290322</v>
      </c>
      <c r="U13" s="36">
        <v>5044490</v>
      </c>
      <c r="V13" s="37">
        <f t="shared" si="3"/>
        <v>-0.46347599063532685</v>
      </c>
      <c r="W13" s="46">
        <v>41748765</v>
      </c>
      <c r="X13" s="46">
        <v>32756</v>
      </c>
      <c r="Y13" s="39">
        <f t="shared" si="4"/>
        <v>1274.537947246306</v>
      </c>
    </row>
    <row r="14" spans="1:25" ht="17.25">
      <c r="A14" s="48"/>
      <c r="B14" s="49"/>
      <c r="C14" s="50"/>
      <c r="D14" s="51"/>
      <c r="E14" s="52"/>
      <c r="F14" s="53"/>
      <c r="G14" s="53"/>
      <c r="H14" s="53"/>
      <c r="I14" s="54"/>
      <c r="J14" s="54"/>
      <c r="K14" s="54"/>
      <c r="L14" s="54"/>
      <c r="M14" s="54"/>
      <c r="N14" s="54"/>
      <c r="O14" s="54"/>
      <c r="P14" s="54"/>
      <c r="Q14" s="55"/>
      <c r="R14" s="54"/>
      <c r="S14" s="56"/>
      <c r="T14" s="54"/>
      <c r="U14" s="54"/>
      <c r="V14" s="54"/>
      <c r="W14" s="54"/>
      <c r="X14" s="54"/>
      <c r="Y14" s="54"/>
    </row>
    <row r="15" spans="1:25" ht="13.5">
      <c r="A15" s="57"/>
      <c r="B15" s="58" t="s">
        <v>41</v>
      </c>
      <c r="C15" s="58"/>
      <c r="D15" s="58"/>
      <c r="E15" s="58"/>
      <c r="F15" s="59"/>
      <c r="G15" s="59">
        <f>SUM(G4:G14)</f>
        <v>119</v>
      </c>
      <c r="H15" s="60"/>
      <c r="I15" s="61"/>
      <c r="J15" s="62"/>
      <c r="K15" s="61"/>
      <c r="L15" s="62"/>
      <c r="M15" s="61"/>
      <c r="N15" s="62"/>
      <c r="O15" s="61"/>
      <c r="P15" s="62"/>
      <c r="Q15" s="63">
        <f>SUM(Q4:Q14)</f>
        <v>118568455</v>
      </c>
      <c r="R15" s="64">
        <f>SUM(R4:R14)</f>
        <v>89778</v>
      </c>
      <c r="S15" s="65">
        <f>R15/G15</f>
        <v>754.436974789916</v>
      </c>
      <c r="T15" s="66">
        <f>Q15/R15</f>
        <v>1320.6849673639422</v>
      </c>
      <c r="U15" s="63">
        <v>228603620</v>
      </c>
      <c r="V15" s="67">
        <f>IF(U15&lt;&gt;0,-(U15-Q15)/U15,"")</f>
        <v>-0.48133605670811336</v>
      </c>
      <c r="W15" s="68"/>
      <c r="X15" s="69"/>
      <c r="Y15" s="70"/>
    </row>
    <row r="16" spans="1:25" ht="17.25" customHeight="1">
      <c r="A16" s="71"/>
      <c r="B16" s="72"/>
      <c r="C16" s="73" t="s">
        <v>42</v>
      </c>
      <c r="D16" s="73"/>
      <c r="E16" s="74"/>
      <c r="F16" s="75"/>
      <c r="G16" s="75"/>
      <c r="H16" s="73"/>
      <c r="I16" s="73"/>
      <c r="J16" s="73"/>
      <c r="K16" s="73"/>
      <c r="L16" s="73"/>
      <c r="M16" s="73"/>
      <c r="N16" s="73"/>
      <c r="O16" s="73"/>
      <c r="P16" s="73"/>
      <c r="Q16" s="76"/>
      <c r="R16" s="73"/>
      <c r="S16" s="73"/>
      <c r="T16" s="73"/>
      <c r="U16" s="77" t="s">
        <v>43</v>
      </c>
      <c r="V16" s="77"/>
      <c r="W16" s="77"/>
      <c r="X16" s="77"/>
      <c r="Y16" s="77"/>
    </row>
    <row r="17" spans="1:25" ht="17.25">
      <c r="A17" s="71"/>
      <c r="B17" s="72"/>
      <c r="C17" s="73"/>
      <c r="D17" s="73"/>
      <c r="E17" s="74"/>
      <c r="F17" s="75"/>
      <c r="G17" s="75"/>
      <c r="H17" s="73"/>
      <c r="I17" s="73"/>
      <c r="J17" s="73"/>
      <c r="K17" s="73"/>
      <c r="L17" s="73"/>
      <c r="M17" s="73"/>
      <c r="N17" s="73"/>
      <c r="O17" s="73"/>
      <c r="P17" s="73"/>
      <c r="Q17" s="76"/>
      <c r="R17" s="73"/>
      <c r="S17" s="73"/>
      <c r="T17" s="73"/>
      <c r="U17" s="77"/>
      <c r="V17" s="77"/>
      <c r="W17" s="77"/>
      <c r="X17" s="77"/>
      <c r="Y17" s="77"/>
    </row>
    <row r="18" spans="1:25" ht="17.25">
      <c r="A18" s="71"/>
      <c r="B18" s="72"/>
      <c r="C18" s="73"/>
      <c r="D18" s="73"/>
      <c r="E18" s="74"/>
      <c r="F18" s="75"/>
      <c r="G18" s="75"/>
      <c r="H18" s="73"/>
      <c r="I18" s="73"/>
      <c r="J18" s="73"/>
      <c r="K18" s="73"/>
      <c r="L18" s="73"/>
      <c r="M18" s="73"/>
      <c r="N18" s="73"/>
      <c r="O18" s="73"/>
      <c r="P18" s="73"/>
      <c r="Q18" s="76"/>
      <c r="R18" s="73"/>
      <c r="S18" s="73"/>
      <c r="T18" s="73"/>
      <c r="U18" s="77"/>
      <c r="V18" s="77"/>
      <c r="W18" s="77"/>
      <c r="X18" s="77"/>
      <c r="Y18" s="77"/>
    </row>
  </sheetData>
  <sheetProtection selectLockedCells="1" selectUnlockedCells="1"/>
  <mergeCells count="15"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P2"/>
    <mergeCell ref="Q2:T2"/>
    <mergeCell ref="U2:V2"/>
    <mergeCell ref="W2:Y2"/>
    <mergeCell ref="B15:E15"/>
    <mergeCell ref="U16:Y18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Michael Klimkiewicz</cp:lastModifiedBy>
  <cp:lastPrinted>2008-10-22T07:58:06Z</cp:lastPrinted>
  <dcterms:created xsi:type="dcterms:W3CDTF">2006-04-04T07:29:08Z</dcterms:created>
  <dcterms:modified xsi:type="dcterms:W3CDTF">2011-07-11T18:48:50Z</dcterms:modified>
  <cp:category/>
  <cp:version/>
  <cp:contentType/>
  <cp:contentStatus/>
  <cp:revision>1</cp:revision>
</cp:coreProperties>
</file>