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29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<sst xmlns="http://schemas.openxmlformats.org/spreadsheetml/2006/main" count="69" uniqueCount="45">
  <si>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</si>
  <si>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</si>
  <si>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</si>
  <si>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</si>
  <si>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</si>
  <si>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</si>
  <si>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</si>
  <si>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</si>
  <si>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</si>
  <si>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</si>
  <si>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</si>
  <si>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</si>
  <si>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</si>
  <si>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</si>
  <si>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</si>
  <si>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</si>
  <si>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</si>
  <si>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</si>
  <si>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</si>
  <si>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</si>
  <si>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</si>
  <si>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Harry Potter and the Deathly Hallows: Part II</t>
  </si>
  <si>
    <t>InterCom</t>
  </si>
  <si>
    <t>28+1+29+2+1 imax</t>
  </si>
  <si>
    <t>n/a</t>
  </si>
  <si>
    <t>Transformers 3</t>
  </si>
  <si>
    <t>UIP</t>
  </si>
  <si>
    <t>17+34+2+1</t>
  </si>
  <si>
    <t>Winnie The Pooh</t>
  </si>
  <si>
    <t>07.07.2011</t>
  </si>
  <si>
    <t>Forum Hungary</t>
  </si>
  <si>
    <t>Mr. Popper's Penguins</t>
  </si>
  <si>
    <t>30+1</t>
  </si>
  <si>
    <t>The Hangover Part II</t>
  </si>
  <si>
    <t>30+2</t>
  </si>
  <si>
    <t>Pirates of the Caribbean</t>
  </si>
  <si>
    <t>20+1+31+1</t>
  </si>
  <si>
    <t>Larry Crowne</t>
  </si>
  <si>
    <t>Provideo</t>
  </si>
  <si>
    <t>Kung Fu Panda 2</t>
  </si>
  <si>
    <t>24+1+33+2+1</t>
  </si>
  <si>
    <t>Super 8</t>
  </si>
  <si>
    <t>21+1</t>
  </si>
  <si>
    <t>Something Borrowed</t>
  </si>
  <si>
    <t>23+1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</si>
</sst>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2" applyNumberFormat="1" applyFont="1" applyFill="1" applyBorder="1" applyAlignment="1" applyProtection="1">
      <alignment horizontal="right"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56" fillId="34" borderId="26" xfId="0" applyNumberFormat="1" applyFont="1" applyFill="1" applyBorder="1" applyAlignment="1">
      <alignment vertical="center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40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55" applyNumberFormat="1" applyFont="1" applyFill="1" applyBorder="1">
      <alignment/>
      <protection/>
    </xf>
    <xf numFmtId="0" fontId="14" fillId="34" borderId="26" xfId="0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/>
    </xf>
    <xf numFmtId="190" fontId="14" fillId="34" borderId="26" xfId="40" applyNumberFormat="1" applyFont="1" applyFill="1" applyBorder="1" applyAlignment="1">
      <alignment/>
    </xf>
    <xf numFmtId="190" fontId="15" fillId="34" borderId="26" xfId="40" applyNumberFormat="1" applyFont="1" applyFill="1" applyBorder="1" applyAlignment="1">
      <alignment/>
    </xf>
    <xf numFmtId="3" fontId="14" fillId="34" borderId="26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0305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5921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JULY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C12" sqref="C12:Y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4" t="s">
        <v>0</v>
      </c>
      <c r="D2" s="66" t="s">
        <v>1</v>
      </c>
      <c r="E2" s="66" t="s">
        <v>2</v>
      </c>
      <c r="F2" s="55" t="s">
        <v>3</v>
      </c>
      <c r="G2" s="55" t="s">
        <v>4</v>
      </c>
      <c r="H2" s="55" t="s">
        <v>5</v>
      </c>
      <c r="I2" s="57" t="s">
        <v>18</v>
      </c>
      <c r="J2" s="57"/>
      <c r="K2" s="57" t="s">
        <v>6</v>
      </c>
      <c r="L2" s="57"/>
      <c r="M2" s="57" t="s">
        <v>7</v>
      </c>
      <c r="N2" s="57"/>
      <c r="O2" s="57" t="s">
        <v>8</v>
      </c>
      <c r="P2" s="57"/>
      <c r="Q2" s="57" t="s">
        <v>9</v>
      </c>
      <c r="R2" s="57"/>
      <c r="S2" s="57"/>
      <c r="T2" s="57"/>
      <c r="U2" s="57" t="s">
        <v>10</v>
      </c>
      <c r="V2" s="57"/>
      <c r="W2" s="57" t="s">
        <v>11</v>
      </c>
      <c r="X2" s="57"/>
      <c r="Y2" s="60"/>
    </row>
    <row r="3" spans="1:25" ht="30" customHeight="1">
      <c r="A3" s="13"/>
      <c r="B3" s="14"/>
      <c r="C3" s="65"/>
      <c r="D3" s="67"/>
      <c r="E3" s="68"/>
      <c r="F3" s="56"/>
      <c r="G3" s="56"/>
      <c r="H3" s="5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40739</v>
      </c>
      <c r="E4" s="71" t="s">
        <v>22</v>
      </c>
      <c r="F4" s="72" t="s">
        <v>23</v>
      </c>
      <c r="G4" s="72" t="s">
        <v>24</v>
      </c>
      <c r="H4" s="72">
        <v>1</v>
      </c>
      <c r="I4" s="73">
        <v>0</v>
      </c>
      <c r="J4" s="73">
        <v>0</v>
      </c>
      <c r="K4" s="73">
        <v>67242935</v>
      </c>
      <c r="L4" s="73">
        <v>52116</v>
      </c>
      <c r="M4" s="73">
        <v>59162515</v>
      </c>
      <c r="N4" s="73">
        <v>44486</v>
      </c>
      <c r="O4" s="73">
        <v>51730910</v>
      </c>
      <c r="P4" s="73">
        <v>38590</v>
      </c>
      <c r="Q4" s="74">
        <f aca="true" t="shared" si="0" ref="Q4:R13">+I4+K4+M4+O4</f>
        <v>178136360</v>
      </c>
      <c r="R4" s="74">
        <f t="shared" si="0"/>
        <v>135192</v>
      </c>
      <c r="S4" s="75" t="e">
        <f aca="true" t="shared" si="1" ref="S4:S13">IF(Q4&lt;&gt;0,R4/G4,"")</f>
        <v>#VALUE!</v>
      </c>
      <c r="T4" s="75">
        <f aca="true" t="shared" si="2" ref="T4:T13">IF(Q4&lt;&gt;0,Q4/R4,"")</f>
        <v>1317.6545949464464</v>
      </c>
      <c r="U4" s="76">
        <v>0</v>
      </c>
      <c r="V4" s="77">
        <f aca="true" t="shared" si="3" ref="V4:V13">IF(U4&lt;&gt;0,-(U4-Q4)/U4,"")</f>
      </c>
      <c r="W4" s="78">
        <v>178136360</v>
      </c>
      <c r="X4" s="78">
        <v>135192</v>
      </c>
      <c r="Y4" s="50">
        <f>W4/X4</f>
        <v>1317.6545949464464</v>
      </c>
    </row>
    <row r="5" spans="1:25" ht="30" customHeight="1">
      <c r="A5" s="40">
        <v>2</v>
      </c>
      <c r="B5" s="41"/>
      <c r="C5" s="79" t="s">
        <v>25</v>
      </c>
      <c r="D5" s="70">
        <v>40723</v>
      </c>
      <c r="E5" s="71" t="s">
        <v>26</v>
      </c>
      <c r="F5" s="72" t="s">
        <v>27</v>
      </c>
      <c r="G5" s="72">
        <v>52</v>
      </c>
      <c r="H5" s="72">
        <v>3</v>
      </c>
      <c r="I5" s="80">
        <v>6760735</v>
      </c>
      <c r="J5" s="80">
        <v>4674</v>
      </c>
      <c r="K5" s="80">
        <v>5609750</v>
      </c>
      <c r="L5" s="80">
        <v>4026</v>
      </c>
      <c r="M5" s="80">
        <v>8984025</v>
      </c>
      <c r="N5" s="80">
        <v>6451</v>
      </c>
      <c r="O5" s="80">
        <v>7452210</v>
      </c>
      <c r="P5" s="80">
        <v>5282</v>
      </c>
      <c r="Q5" s="74">
        <f t="shared" si="0"/>
        <v>28806720</v>
      </c>
      <c r="R5" s="74">
        <f>+J5+L5+N5+P5</f>
        <v>20433</v>
      </c>
      <c r="S5" s="75">
        <f t="shared" si="1"/>
        <v>392.9423076923077</v>
      </c>
      <c r="T5" s="75">
        <f t="shared" si="2"/>
        <v>1409.8135369255615</v>
      </c>
      <c r="U5" s="76">
        <v>60330275</v>
      </c>
      <c r="V5" s="77">
        <f t="shared" si="3"/>
        <v>-0.5225163485497124</v>
      </c>
      <c r="W5" s="48">
        <v>324145930</v>
      </c>
      <c r="X5" s="48">
        <v>228507</v>
      </c>
      <c r="Y5" s="50">
        <f>W5/X5</f>
        <v>1418.5382942316865</v>
      </c>
    </row>
    <row r="6" spans="1:25" ht="30" customHeight="1">
      <c r="A6" s="40">
        <v>3</v>
      </c>
      <c r="B6" s="41"/>
      <c r="C6" s="79" t="s">
        <v>28</v>
      </c>
      <c r="D6" s="70" t="s">
        <v>29</v>
      </c>
      <c r="E6" s="71" t="s">
        <v>30</v>
      </c>
      <c r="F6" s="72">
        <v>28</v>
      </c>
      <c r="G6" s="72" t="s">
        <v>24</v>
      </c>
      <c r="H6" s="72">
        <v>2</v>
      </c>
      <c r="I6" s="80">
        <v>2083250</v>
      </c>
      <c r="J6" s="80">
        <v>1929</v>
      </c>
      <c r="K6" s="80">
        <v>2647030</v>
      </c>
      <c r="L6" s="80">
        <v>2400</v>
      </c>
      <c r="M6" s="80">
        <v>3494420</v>
      </c>
      <c r="N6" s="80">
        <v>3123</v>
      </c>
      <c r="O6" s="80">
        <v>3110280</v>
      </c>
      <c r="P6" s="80">
        <v>2768</v>
      </c>
      <c r="Q6" s="74">
        <f t="shared" si="0"/>
        <v>11334980</v>
      </c>
      <c r="R6" s="74">
        <f t="shared" si="0"/>
        <v>10220</v>
      </c>
      <c r="S6" s="75" t="e">
        <f t="shared" si="1"/>
        <v>#VALUE!</v>
      </c>
      <c r="T6" s="75">
        <f t="shared" si="2"/>
        <v>1109.0978473581213</v>
      </c>
      <c r="U6" s="76">
        <v>15300775</v>
      </c>
      <c r="V6" s="77">
        <f t="shared" si="3"/>
        <v>-0.2591891587190845</v>
      </c>
      <c r="W6" s="48">
        <v>35451860</v>
      </c>
      <c r="X6" s="48">
        <v>32217</v>
      </c>
      <c r="Y6" s="50">
        <v>1192</v>
      </c>
    </row>
    <row r="7" spans="1:25" ht="30" customHeight="1">
      <c r="A7" s="40">
        <v>4</v>
      </c>
      <c r="B7" s="41"/>
      <c r="C7" s="69" t="s">
        <v>31</v>
      </c>
      <c r="D7" s="70">
        <v>40717</v>
      </c>
      <c r="E7" s="71" t="s">
        <v>22</v>
      </c>
      <c r="F7" s="72" t="s">
        <v>32</v>
      </c>
      <c r="G7" s="72" t="s">
        <v>24</v>
      </c>
      <c r="H7" s="72">
        <v>4</v>
      </c>
      <c r="I7" s="81">
        <v>1653730</v>
      </c>
      <c r="J7" s="81">
        <v>1571</v>
      </c>
      <c r="K7" s="81">
        <v>1528780</v>
      </c>
      <c r="L7" s="81">
        <v>1397</v>
      </c>
      <c r="M7" s="81">
        <v>2070550</v>
      </c>
      <c r="N7" s="81">
        <v>1804</v>
      </c>
      <c r="O7" s="81">
        <v>1796250</v>
      </c>
      <c r="P7" s="81">
        <v>1560</v>
      </c>
      <c r="Q7" s="74">
        <f t="shared" si="0"/>
        <v>7049310</v>
      </c>
      <c r="R7" s="74">
        <f t="shared" si="0"/>
        <v>6332</v>
      </c>
      <c r="S7" s="75" t="e">
        <f t="shared" si="1"/>
        <v>#VALUE!</v>
      </c>
      <c r="T7" s="75">
        <f t="shared" si="2"/>
        <v>1113.283322804801</v>
      </c>
      <c r="U7" s="76">
        <v>7935960</v>
      </c>
      <c r="V7" s="77">
        <f t="shared" si="3"/>
        <v>-0.11172561353635856</v>
      </c>
      <c r="W7" s="82">
        <v>73884365</v>
      </c>
      <c r="X7" s="82">
        <v>66045</v>
      </c>
      <c r="Y7" s="50">
        <f aca="true" t="shared" si="4" ref="Y7:Y13">W7/X7</f>
        <v>1118.6973275796806</v>
      </c>
    </row>
    <row r="8" spans="1:25" ht="30" customHeight="1">
      <c r="A8" s="40">
        <v>5</v>
      </c>
      <c r="B8" s="41"/>
      <c r="C8" s="83" t="s">
        <v>33</v>
      </c>
      <c r="D8" s="70">
        <v>40689</v>
      </c>
      <c r="E8" s="71" t="s">
        <v>22</v>
      </c>
      <c r="F8" s="72" t="s">
        <v>34</v>
      </c>
      <c r="G8" s="72" t="s">
        <v>24</v>
      </c>
      <c r="H8" s="72">
        <v>8</v>
      </c>
      <c r="I8" s="81">
        <v>1037940</v>
      </c>
      <c r="J8" s="81">
        <v>867</v>
      </c>
      <c r="K8" s="81">
        <v>1263110</v>
      </c>
      <c r="L8" s="81">
        <v>1057</v>
      </c>
      <c r="M8" s="81">
        <v>1831030</v>
      </c>
      <c r="N8" s="81">
        <v>1497</v>
      </c>
      <c r="O8" s="81">
        <v>1333170</v>
      </c>
      <c r="P8" s="81">
        <v>1083</v>
      </c>
      <c r="Q8" s="74">
        <f t="shared" si="0"/>
        <v>5465250</v>
      </c>
      <c r="R8" s="74">
        <f t="shared" si="0"/>
        <v>4504</v>
      </c>
      <c r="S8" s="75" t="e">
        <f t="shared" si="1"/>
        <v>#VALUE!</v>
      </c>
      <c r="T8" s="75">
        <f t="shared" si="2"/>
        <v>1213.421403197158</v>
      </c>
      <c r="U8" s="76">
        <v>6185050</v>
      </c>
      <c r="V8" s="77">
        <f t="shared" si="3"/>
        <v>-0.11637739387717157</v>
      </c>
      <c r="W8" s="82">
        <v>365105935</v>
      </c>
      <c r="X8" s="82">
        <v>309586</v>
      </c>
      <c r="Y8" s="50">
        <f t="shared" si="4"/>
        <v>1179.336064938337</v>
      </c>
    </row>
    <row r="9" spans="1:25" ht="30" customHeight="1">
      <c r="A9" s="40">
        <v>6</v>
      </c>
      <c r="B9" s="41"/>
      <c r="C9" s="83" t="s">
        <v>35</v>
      </c>
      <c r="D9" s="70">
        <v>40317</v>
      </c>
      <c r="E9" s="71" t="s">
        <v>30</v>
      </c>
      <c r="F9" s="72" t="s">
        <v>36</v>
      </c>
      <c r="G9" s="72" t="s">
        <v>24</v>
      </c>
      <c r="H9" s="72">
        <v>9</v>
      </c>
      <c r="I9" s="80">
        <v>1288730</v>
      </c>
      <c r="J9" s="80">
        <v>988</v>
      </c>
      <c r="K9" s="80">
        <v>964930</v>
      </c>
      <c r="L9" s="80">
        <v>746</v>
      </c>
      <c r="M9" s="80">
        <v>1502010</v>
      </c>
      <c r="N9" s="80">
        <v>1116</v>
      </c>
      <c r="O9" s="80">
        <v>1214680</v>
      </c>
      <c r="P9" s="80">
        <v>950</v>
      </c>
      <c r="Q9" s="74">
        <f t="shared" si="0"/>
        <v>4970350</v>
      </c>
      <c r="R9" s="74">
        <f t="shared" si="0"/>
        <v>3800</v>
      </c>
      <c r="S9" s="75" t="e">
        <f t="shared" si="1"/>
        <v>#VALUE!</v>
      </c>
      <c r="T9" s="75">
        <f t="shared" si="2"/>
        <v>1307.9868421052631</v>
      </c>
      <c r="U9" s="76">
        <v>7959030</v>
      </c>
      <c r="V9" s="77">
        <f t="shared" si="3"/>
        <v>-0.3755080707071088</v>
      </c>
      <c r="W9" s="48">
        <v>490257111</v>
      </c>
      <c r="X9" s="48">
        <v>361188</v>
      </c>
      <c r="Y9" s="50">
        <f t="shared" si="4"/>
        <v>1357.3460663144956</v>
      </c>
    </row>
    <row r="10" spans="1:25" ht="30" customHeight="1">
      <c r="A10" s="40">
        <v>7</v>
      </c>
      <c r="B10" s="41"/>
      <c r="C10" s="69" t="s">
        <v>37</v>
      </c>
      <c r="D10" s="70">
        <v>40724</v>
      </c>
      <c r="E10" s="71" t="s">
        <v>38</v>
      </c>
      <c r="F10" s="72">
        <v>17</v>
      </c>
      <c r="G10" s="72" t="s">
        <v>24</v>
      </c>
      <c r="H10" s="72">
        <v>3</v>
      </c>
      <c r="I10" s="73">
        <v>805000</v>
      </c>
      <c r="J10" s="73">
        <v>624</v>
      </c>
      <c r="K10" s="73">
        <v>940300</v>
      </c>
      <c r="L10" s="73">
        <v>710</v>
      </c>
      <c r="M10" s="73">
        <v>1268430</v>
      </c>
      <c r="N10" s="73">
        <v>968</v>
      </c>
      <c r="O10" s="73">
        <v>875330</v>
      </c>
      <c r="P10" s="73">
        <v>672</v>
      </c>
      <c r="Q10" s="74">
        <f t="shared" si="0"/>
        <v>3889060</v>
      </c>
      <c r="R10" s="74">
        <f t="shared" si="0"/>
        <v>2974</v>
      </c>
      <c r="S10" s="75" t="e">
        <f t="shared" si="1"/>
        <v>#VALUE!</v>
      </c>
      <c r="T10" s="75">
        <f t="shared" si="2"/>
        <v>1307.68661735037</v>
      </c>
      <c r="U10" s="76">
        <v>4756930</v>
      </c>
      <c r="V10" s="77">
        <f t="shared" si="3"/>
        <v>-0.18244329851395752</v>
      </c>
      <c r="W10" s="78">
        <v>29174385</v>
      </c>
      <c r="X10" s="78">
        <v>22942</v>
      </c>
      <c r="Y10" s="50">
        <f t="shared" si="4"/>
        <v>1271.6583122657134</v>
      </c>
    </row>
    <row r="11" spans="1:25" ht="30" customHeight="1">
      <c r="A11" s="40">
        <v>8</v>
      </c>
      <c r="B11" s="41"/>
      <c r="C11" s="83" t="s">
        <v>39</v>
      </c>
      <c r="D11" s="70">
        <v>40696</v>
      </c>
      <c r="E11" s="71" t="s">
        <v>26</v>
      </c>
      <c r="F11" s="72" t="s">
        <v>40</v>
      </c>
      <c r="G11" s="72">
        <v>44</v>
      </c>
      <c r="H11" s="72">
        <v>7</v>
      </c>
      <c r="I11" s="80">
        <v>956100</v>
      </c>
      <c r="J11" s="80">
        <v>749</v>
      </c>
      <c r="K11" s="80">
        <v>606700</v>
      </c>
      <c r="L11" s="80">
        <v>508</v>
      </c>
      <c r="M11" s="80">
        <v>884310</v>
      </c>
      <c r="N11" s="80">
        <v>709</v>
      </c>
      <c r="O11" s="80">
        <v>1004110</v>
      </c>
      <c r="P11" s="80">
        <v>812</v>
      </c>
      <c r="Q11" s="74">
        <f t="shared" si="0"/>
        <v>3451220</v>
      </c>
      <c r="R11" s="74">
        <f t="shared" si="0"/>
        <v>2778</v>
      </c>
      <c r="S11" s="75">
        <f t="shared" si="1"/>
        <v>63.13636363636363</v>
      </c>
      <c r="T11" s="75">
        <f t="shared" si="2"/>
        <v>1242.3398128149747</v>
      </c>
      <c r="U11" s="76">
        <v>5558810</v>
      </c>
      <c r="V11" s="77">
        <f t="shared" si="3"/>
        <v>-0.37914409738775023</v>
      </c>
      <c r="W11" s="48">
        <v>212919655</v>
      </c>
      <c r="X11" s="48">
        <v>164646</v>
      </c>
      <c r="Y11" s="50">
        <f t="shared" si="4"/>
        <v>1293.1966461377745</v>
      </c>
    </row>
    <row r="12" spans="1:25" ht="30" customHeight="1">
      <c r="A12" s="40">
        <v>9</v>
      </c>
      <c r="B12" s="41"/>
      <c r="C12" s="69" t="s">
        <v>41</v>
      </c>
      <c r="D12" s="70">
        <v>40710</v>
      </c>
      <c r="E12" s="71" t="s">
        <v>26</v>
      </c>
      <c r="F12" s="72" t="s">
        <v>42</v>
      </c>
      <c r="G12" s="72">
        <v>23</v>
      </c>
      <c r="H12" s="72">
        <v>5</v>
      </c>
      <c r="I12" s="80">
        <v>736310</v>
      </c>
      <c r="J12" s="80">
        <v>587</v>
      </c>
      <c r="K12" s="80">
        <v>639130</v>
      </c>
      <c r="L12" s="80">
        <v>503</v>
      </c>
      <c r="M12" s="80">
        <v>1044090</v>
      </c>
      <c r="N12" s="80">
        <v>815</v>
      </c>
      <c r="O12" s="80">
        <v>890710</v>
      </c>
      <c r="P12" s="80">
        <v>694</v>
      </c>
      <c r="Q12" s="74">
        <f t="shared" si="0"/>
        <v>3310240</v>
      </c>
      <c r="R12" s="74">
        <f t="shared" si="0"/>
        <v>2599</v>
      </c>
      <c r="S12" s="75">
        <f t="shared" si="1"/>
        <v>113</v>
      </c>
      <c r="T12" s="75">
        <f t="shared" si="2"/>
        <v>1273.659099653713</v>
      </c>
      <c r="U12" s="76">
        <v>4253985</v>
      </c>
      <c r="V12" s="77">
        <f t="shared" si="3"/>
        <v>-0.22184963040537284</v>
      </c>
      <c r="W12" s="48">
        <v>67487500</v>
      </c>
      <c r="X12" s="48">
        <v>54856</v>
      </c>
      <c r="Y12" s="50">
        <f t="shared" si="4"/>
        <v>1230.2665159690828</v>
      </c>
    </row>
    <row r="13" spans="1:25" ht="30" customHeight="1">
      <c r="A13" s="40">
        <v>10</v>
      </c>
      <c r="B13" s="41"/>
      <c r="C13" s="83" t="s">
        <v>43</v>
      </c>
      <c r="D13" s="70">
        <v>40710</v>
      </c>
      <c r="E13" s="71" t="s">
        <v>38</v>
      </c>
      <c r="F13" s="72" t="s">
        <v>44</v>
      </c>
      <c r="G13" s="72" t="s">
        <v>24</v>
      </c>
      <c r="H13" s="72">
        <v>5</v>
      </c>
      <c r="I13" s="73">
        <v>822810</v>
      </c>
      <c r="J13" s="73">
        <v>672</v>
      </c>
      <c r="K13" s="73">
        <v>737070</v>
      </c>
      <c r="L13" s="73">
        <v>587</v>
      </c>
      <c r="M13" s="73">
        <v>784790</v>
      </c>
      <c r="N13" s="73">
        <v>635</v>
      </c>
      <c r="O13" s="73">
        <v>764950</v>
      </c>
      <c r="P13" s="73">
        <v>615</v>
      </c>
      <c r="Q13" s="74">
        <f t="shared" si="0"/>
        <v>3109620</v>
      </c>
      <c r="R13" s="74">
        <f t="shared" si="0"/>
        <v>2509</v>
      </c>
      <c r="S13" s="75" t="e">
        <f t="shared" si="1"/>
        <v>#VALUE!</v>
      </c>
      <c r="T13" s="75">
        <f t="shared" si="2"/>
        <v>1239.386209645277</v>
      </c>
      <c r="U13" s="76">
        <v>3581150</v>
      </c>
      <c r="V13" s="77">
        <f t="shared" si="3"/>
        <v>-0.13166999427558188</v>
      </c>
      <c r="W13" s="78">
        <v>42887400</v>
      </c>
      <c r="X13" s="78">
        <v>35652</v>
      </c>
      <c r="Y13" s="50">
        <f t="shared" si="4"/>
        <v>1202.9451363177382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5" thickBot="1">
      <c r="A15" s="22"/>
      <c r="B15" s="61" t="s">
        <v>17</v>
      </c>
      <c r="C15" s="62"/>
      <c r="D15" s="62"/>
      <c r="E15" s="63"/>
      <c r="F15" s="23"/>
      <c r="G15" s="23">
        <f>SUM(G4:G14)</f>
        <v>119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249523110</v>
      </c>
      <c r="R15" s="27">
        <f>SUM(R4:R14)</f>
        <v>191341</v>
      </c>
      <c r="S15" s="28">
        <f>R15/G15</f>
        <v>1607.90756302521</v>
      </c>
      <c r="T15" s="49">
        <f>Q15/R15</f>
        <v>1304.0754987169503</v>
      </c>
      <c r="U15" s="39">
        <v>118568455</v>
      </c>
      <c r="V15" s="38">
        <f>IF(U15&lt;&gt;0,-(U15-Q15)/U15,"")</f>
        <v>1.1044645475054895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8" t="s">
        <v>19</v>
      </c>
      <c r="V16" s="58"/>
      <c r="W16" s="58"/>
      <c r="X16" s="58"/>
      <c r="Y16" s="58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9"/>
      <c r="V17" s="59"/>
      <c r="W17" s="59"/>
      <c r="X17" s="59"/>
      <c r="Y17" s="59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9"/>
      <c r="V18" s="59"/>
      <c r="W18" s="59"/>
      <c r="X18" s="59"/>
      <c r="Y18" s="59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2011-07-18T13:21:18Z</dcterms:modified>
  <cp:category/>
  <cp:version/>
  <cp:contentType/>
  <cp:contentStatus/>
</cp:coreProperties>
</file>