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0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<sst xmlns="http://schemas.openxmlformats.org/spreadsheetml/2006/main" count="70" uniqueCount="45">
  <si>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</si>
  <si>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</si>
  <si>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</si>
  <si>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</si>
  <si>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</si>
  <si>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</si>
  <si>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</si>
  <si>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</si>
  <si>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</si>
  <si>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</si>
  <si>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</si>
  <si>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</si>
  <si>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</si>
  <si>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</si>
  <si>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</si>
  <si>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</si>
  <si>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</si>
  <si>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</si>
  <si>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</si>
  <si>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</si>
  <si>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</si>
  <si>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Harry Potter and the Deathly Hallows: Part II</t>
  </si>
  <si>
    <t>InterCom</t>
  </si>
  <si>
    <t>28+1+29+2+1 imax</t>
  </si>
  <si>
    <t>n/a</t>
  </si>
  <si>
    <t>Zookeeper</t>
  </si>
  <si>
    <t>22+1</t>
  </si>
  <si>
    <t>Transformers 3</t>
  </si>
  <si>
    <t>UIP</t>
  </si>
  <si>
    <t>17+34+2+1</t>
  </si>
  <si>
    <t>Winnie The Pooh</t>
  </si>
  <si>
    <t>07.07.2011</t>
  </si>
  <si>
    <t>Forum Hungary</t>
  </si>
  <si>
    <t>Mr. Popper's Penguins</t>
  </si>
  <si>
    <t>30+1</t>
  </si>
  <si>
    <t>The Hangover Part II</t>
  </si>
  <si>
    <t>30+2</t>
  </si>
  <si>
    <t>Pirates of the Caribbean</t>
  </si>
  <si>
    <t>20+1+31+1</t>
  </si>
  <si>
    <t>Larry Crowne</t>
  </si>
  <si>
    <t>Provideo</t>
  </si>
  <si>
    <t>Kung Fu Panda 2</t>
  </si>
  <si>
    <t>24+1+33+2+1</t>
  </si>
  <si>
    <t>Something Borrowed</t>
  </si>
  <si>
    <t>23+1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</si>
</sst>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10"/>
      <name val="Arial CE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171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34" fillId="0" borderId="0">
      <alignment/>
      <protection/>
    </xf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33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0" borderId="26" xfId="39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7" applyNumberFormat="1" applyFont="1" applyFill="1" applyBorder="1" applyAlignment="1" applyProtection="1">
      <alignment horizontal="right"/>
      <protection/>
    </xf>
    <xf numFmtId="198" fontId="15" fillId="0" borderId="26" xfId="39" applyNumberFormat="1" applyFont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0" fontId="14" fillId="25" borderId="26" xfId="0" applyFont="1" applyFill="1" applyBorder="1" applyAlignment="1">
      <alignment vertical="center"/>
    </xf>
    <xf numFmtId="3" fontId="14" fillId="25" borderId="26" xfId="0" applyNumberFormat="1" applyFont="1" applyFill="1" applyBorder="1" applyAlignment="1">
      <alignment/>
    </xf>
    <xf numFmtId="198" fontId="14" fillId="25" borderId="26" xfId="39" applyNumberFormat="1" applyFont="1" applyFill="1" applyBorder="1" applyAlignment="1">
      <alignment/>
    </xf>
    <xf numFmtId="198" fontId="15" fillId="25" borderId="26" xfId="39" applyNumberFormat="1" applyFont="1" applyFill="1" applyBorder="1" applyAlignment="1">
      <alignment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5" applyNumberFormat="1" applyFont="1" applyFill="1" applyBorder="1">
      <alignment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8404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4020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30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21-24 JULY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C10" sqref="C10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5.28125" style="0" customWidth="1"/>
    <col min="4" max="4" width="13.00390625" style="0" customWidth="1"/>
    <col min="5" max="5" width="18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421875" style="0" customWidth="1"/>
    <col min="15" max="15" width="12.8515625" style="0" customWidth="1"/>
    <col min="16" max="16" width="8.8515625" style="0" customWidth="1"/>
    <col min="17" max="17" width="14.71093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5.003906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1" t="s">
        <v>0</v>
      </c>
      <c r="D2" s="83" t="s">
        <v>1</v>
      </c>
      <c r="E2" s="83" t="s">
        <v>2</v>
      </c>
      <c r="F2" s="73" t="s">
        <v>3</v>
      </c>
      <c r="G2" s="73" t="s">
        <v>4</v>
      </c>
      <c r="H2" s="73" t="s">
        <v>5</v>
      </c>
      <c r="I2" s="72" t="s">
        <v>18</v>
      </c>
      <c r="J2" s="72"/>
      <c r="K2" s="72" t="s">
        <v>6</v>
      </c>
      <c r="L2" s="72"/>
      <c r="M2" s="72" t="s">
        <v>7</v>
      </c>
      <c r="N2" s="72"/>
      <c r="O2" s="72" t="s">
        <v>8</v>
      </c>
      <c r="P2" s="72"/>
      <c r="Q2" s="72" t="s">
        <v>9</v>
      </c>
      <c r="R2" s="72"/>
      <c r="S2" s="72"/>
      <c r="T2" s="72"/>
      <c r="U2" s="72" t="s">
        <v>10</v>
      </c>
      <c r="V2" s="72"/>
      <c r="W2" s="72" t="s">
        <v>11</v>
      </c>
      <c r="X2" s="72"/>
      <c r="Y2" s="77"/>
    </row>
    <row r="3" spans="1:25" ht="30" customHeight="1">
      <c r="A3" s="13"/>
      <c r="B3" s="14"/>
      <c r="C3" s="82"/>
      <c r="D3" s="84"/>
      <c r="E3" s="85"/>
      <c r="F3" s="74"/>
      <c r="G3" s="74"/>
      <c r="H3" s="74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40739</v>
      </c>
      <c r="E4" s="57" t="s">
        <v>22</v>
      </c>
      <c r="F4" s="58" t="s">
        <v>23</v>
      </c>
      <c r="G4" s="58" t="s">
        <v>24</v>
      </c>
      <c r="H4" s="58">
        <v>2</v>
      </c>
      <c r="I4" s="59">
        <v>28218335</v>
      </c>
      <c r="J4" s="59">
        <v>21316</v>
      </c>
      <c r="K4" s="59">
        <v>27051720</v>
      </c>
      <c r="L4" s="59">
        <v>20183</v>
      </c>
      <c r="M4" s="59">
        <v>37190710</v>
      </c>
      <c r="N4" s="59">
        <v>27200</v>
      </c>
      <c r="O4" s="59">
        <v>29433485</v>
      </c>
      <c r="P4" s="59">
        <v>21870</v>
      </c>
      <c r="Q4" s="60">
        <f aca="true" t="shared" si="0" ref="Q4:R13">+I4+K4+M4+O4</f>
        <v>121894250</v>
      </c>
      <c r="R4" s="60">
        <f t="shared" si="0"/>
        <v>90569</v>
      </c>
      <c r="S4" s="61" t="e">
        <f>IF(Q4&lt;&gt;0,R4/G4,"")</f>
        <v>#VALUE!</v>
      </c>
      <c r="T4" s="61">
        <f>IF(Q4&lt;&gt;0,Q4/R4,"")</f>
        <v>1345.8716558645895</v>
      </c>
      <c r="U4" s="62">
        <v>178136360</v>
      </c>
      <c r="V4" s="63">
        <f>IF(U4&lt;&gt;0,-(U4-Q4)/U4,"")</f>
        <v>-0.31572504344424684</v>
      </c>
      <c r="W4" s="64">
        <v>408811475</v>
      </c>
      <c r="X4" s="64">
        <v>309993</v>
      </c>
      <c r="Y4" s="50">
        <f>W4/X4</f>
        <v>1318.7764723719567</v>
      </c>
    </row>
    <row r="5" spans="1:25" ht="30" customHeight="1">
      <c r="A5" s="40">
        <v>2</v>
      </c>
      <c r="B5" s="41"/>
      <c r="C5" s="65" t="s">
        <v>25</v>
      </c>
      <c r="D5" s="56">
        <v>40745</v>
      </c>
      <c r="E5" s="57" t="s">
        <v>22</v>
      </c>
      <c r="F5" s="58" t="s">
        <v>26</v>
      </c>
      <c r="G5" s="58" t="s">
        <v>24</v>
      </c>
      <c r="H5" s="58">
        <v>1</v>
      </c>
      <c r="I5" s="59">
        <v>6998265</v>
      </c>
      <c r="J5" s="59">
        <v>6050</v>
      </c>
      <c r="K5" s="59">
        <v>6444140</v>
      </c>
      <c r="L5" s="59">
        <v>5213</v>
      </c>
      <c r="M5" s="59">
        <v>11323040</v>
      </c>
      <c r="N5" s="59">
        <v>9437</v>
      </c>
      <c r="O5" s="59">
        <v>8909130</v>
      </c>
      <c r="P5" s="59">
        <v>7531</v>
      </c>
      <c r="Q5" s="60">
        <f t="shared" si="0"/>
        <v>33674575</v>
      </c>
      <c r="R5" s="60">
        <f t="shared" si="0"/>
        <v>28231</v>
      </c>
      <c r="S5" s="61" t="e">
        <f>IF(Q5&lt;&gt;0,R5/G5,"")</f>
        <v>#VALUE!</v>
      </c>
      <c r="T5" s="61">
        <f>IF(Q5&lt;&gt;0,Q5/R5,"")</f>
        <v>1192.8226063547165</v>
      </c>
      <c r="U5" s="62">
        <v>0</v>
      </c>
      <c r="V5" s="63">
        <f>IF(U5&lt;&gt;0,-(U5-Q5)/U5,"")</f>
      </c>
      <c r="W5" s="64">
        <v>33674575</v>
      </c>
      <c r="X5" s="64">
        <v>28231</v>
      </c>
      <c r="Y5" s="50">
        <f>W5/X5</f>
        <v>1192.8226063547165</v>
      </c>
    </row>
    <row r="6" spans="1:25" ht="30" customHeight="1">
      <c r="A6" s="40">
        <v>3</v>
      </c>
      <c r="B6" s="41"/>
      <c r="C6" s="66" t="s">
        <v>27</v>
      </c>
      <c r="D6" s="56">
        <v>40723</v>
      </c>
      <c r="E6" s="57" t="s">
        <v>28</v>
      </c>
      <c r="F6" s="58" t="s">
        <v>29</v>
      </c>
      <c r="G6" s="58">
        <v>49</v>
      </c>
      <c r="H6" s="58">
        <v>4</v>
      </c>
      <c r="I6" s="67">
        <v>4858695</v>
      </c>
      <c r="J6" s="67">
        <v>3506</v>
      </c>
      <c r="K6" s="67">
        <v>4838705</v>
      </c>
      <c r="L6" s="67">
        <v>3443</v>
      </c>
      <c r="M6" s="67">
        <v>9355440</v>
      </c>
      <c r="N6" s="67">
        <v>6550</v>
      </c>
      <c r="O6" s="67">
        <v>7280750</v>
      </c>
      <c r="P6" s="67">
        <v>5142</v>
      </c>
      <c r="Q6" s="60">
        <f t="shared" si="0"/>
        <v>26333590</v>
      </c>
      <c r="R6" s="60">
        <f>+J6+L6+N6+P6</f>
        <v>18641</v>
      </c>
      <c r="S6" s="61">
        <f>IF(Q6&lt;&gt;0,R6/G6,"")</f>
        <v>380.42857142857144</v>
      </c>
      <c r="T6" s="61">
        <f>IF(Q6&lt;&gt;0,Q6/R6,"")</f>
        <v>1412.6704575934768</v>
      </c>
      <c r="U6" s="62">
        <v>28806720</v>
      </c>
      <c r="V6" s="63">
        <f>IF(U6&lt;&gt;0,-(U6-Q6)/U6,"")</f>
        <v>-0.08585253718576777</v>
      </c>
      <c r="W6" s="48">
        <v>364166975</v>
      </c>
      <c r="X6" s="48">
        <v>257245</v>
      </c>
      <c r="Y6" s="50">
        <f>W6/X6</f>
        <v>1415.6425780870377</v>
      </c>
    </row>
    <row r="7" spans="1:25" ht="30" customHeight="1">
      <c r="A7" s="40">
        <v>4</v>
      </c>
      <c r="B7" s="41"/>
      <c r="C7" s="66" t="s">
        <v>30</v>
      </c>
      <c r="D7" s="56" t="s">
        <v>31</v>
      </c>
      <c r="E7" s="57" t="s">
        <v>32</v>
      </c>
      <c r="F7" s="58">
        <v>28</v>
      </c>
      <c r="G7" s="58" t="s">
        <v>24</v>
      </c>
      <c r="H7" s="58">
        <v>3</v>
      </c>
      <c r="I7" s="67">
        <v>3799150</v>
      </c>
      <c r="J7" s="67">
        <v>3502</v>
      </c>
      <c r="K7" s="67">
        <v>2680775</v>
      </c>
      <c r="L7" s="67">
        <v>2413</v>
      </c>
      <c r="M7" s="67">
        <v>5200100</v>
      </c>
      <c r="N7" s="67">
        <v>4644</v>
      </c>
      <c r="O7" s="67">
        <v>4540300</v>
      </c>
      <c r="P7" s="67">
        <v>4063</v>
      </c>
      <c r="Q7" s="60">
        <f t="shared" si="0"/>
        <v>16220325</v>
      </c>
      <c r="R7" s="60">
        <f t="shared" si="0"/>
        <v>14622</v>
      </c>
      <c r="S7" s="61" t="e">
        <f aca="true" t="shared" si="1" ref="S7:S13">IF(Q7&lt;&gt;0,R7/G7,"")</f>
        <v>#VALUE!</v>
      </c>
      <c r="T7" s="61">
        <f aca="true" t="shared" si="2" ref="T7:T13">IF(Q7&lt;&gt;0,Q7/R7,"")</f>
        <v>1109.3096019696347</v>
      </c>
      <c r="U7" s="62">
        <v>11334980</v>
      </c>
      <c r="V7" s="63">
        <f aca="true" t="shared" si="3" ref="V7:V13">IF(U7&lt;&gt;0,-(U7-Q7)/U7,"")</f>
        <v>0.4309972315787059</v>
      </c>
      <c r="W7" s="48">
        <v>60196195</v>
      </c>
      <c r="X7" s="48">
        <v>54884</v>
      </c>
      <c r="Y7" s="50">
        <v>1192</v>
      </c>
    </row>
    <row r="8" spans="1:25" ht="30" customHeight="1">
      <c r="A8" s="40">
        <v>5</v>
      </c>
      <c r="B8" s="41"/>
      <c r="C8" s="55" t="s">
        <v>33</v>
      </c>
      <c r="D8" s="56">
        <v>40717</v>
      </c>
      <c r="E8" s="57" t="s">
        <v>22</v>
      </c>
      <c r="F8" s="58" t="s">
        <v>34</v>
      </c>
      <c r="G8" s="58" t="s">
        <v>24</v>
      </c>
      <c r="H8" s="58">
        <v>5</v>
      </c>
      <c r="I8" s="68">
        <v>2131640</v>
      </c>
      <c r="J8" s="68">
        <v>2009</v>
      </c>
      <c r="K8" s="68">
        <v>1507470</v>
      </c>
      <c r="L8" s="68">
        <v>1377</v>
      </c>
      <c r="M8" s="68">
        <v>2754700</v>
      </c>
      <c r="N8" s="68">
        <v>2457</v>
      </c>
      <c r="O8" s="68">
        <v>2327430</v>
      </c>
      <c r="P8" s="68">
        <v>2041</v>
      </c>
      <c r="Q8" s="60">
        <f t="shared" si="0"/>
        <v>8721240</v>
      </c>
      <c r="R8" s="60">
        <f t="shared" si="0"/>
        <v>7884</v>
      </c>
      <c r="S8" s="61" t="e">
        <f t="shared" si="1"/>
        <v>#VALUE!</v>
      </c>
      <c r="T8" s="61">
        <f t="shared" si="2"/>
        <v>1106.1948249619481</v>
      </c>
      <c r="U8" s="62">
        <v>7049310</v>
      </c>
      <c r="V8" s="63">
        <f t="shared" si="3"/>
        <v>0.23717640449916375</v>
      </c>
      <c r="W8" s="69">
        <v>88549520</v>
      </c>
      <c r="X8" s="69">
        <v>79504</v>
      </c>
      <c r="Y8" s="50">
        <f aca="true" t="shared" si="4" ref="Y8:Y13">W8/X8</f>
        <v>1113.7744012879855</v>
      </c>
    </row>
    <row r="9" spans="1:25" ht="30" customHeight="1">
      <c r="A9" s="40">
        <v>6</v>
      </c>
      <c r="B9" s="41"/>
      <c r="C9" s="65" t="s">
        <v>35</v>
      </c>
      <c r="D9" s="56">
        <v>40689</v>
      </c>
      <c r="E9" s="57" t="s">
        <v>22</v>
      </c>
      <c r="F9" s="58" t="s">
        <v>36</v>
      </c>
      <c r="G9" s="58" t="s">
        <v>24</v>
      </c>
      <c r="H9" s="58">
        <v>9</v>
      </c>
      <c r="I9" s="68">
        <v>1561660</v>
      </c>
      <c r="J9" s="68">
        <v>1357</v>
      </c>
      <c r="K9" s="68">
        <v>1611940</v>
      </c>
      <c r="L9" s="68">
        <v>1380</v>
      </c>
      <c r="M9" s="68">
        <v>3065890</v>
      </c>
      <c r="N9" s="68">
        <v>2450</v>
      </c>
      <c r="O9" s="68">
        <v>2003340</v>
      </c>
      <c r="P9" s="68">
        <v>1637</v>
      </c>
      <c r="Q9" s="60">
        <f t="shared" si="0"/>
        <v>8242830</v>
      </c>
      <c r="R9" s="60">
        <f t="shared" si="0"/>
        <v>6824</v>
      </c>
      <c r="S9" s="61" t="e">
        <f t="shared" si="1"/>
        <v>#VALUE!</v>
      </c>
      <c r="T9" s="61">
        <f t="shared" si="2"/>
        <v>1207.9176436107855</v>
      </c>
      <c r="U9" s="62">
        <v>5465250</v>
      </c>
      <c r="V9" s="63">
        <f t="shared" si="3"/>
        <v>0.5082256072457801</v>
      </c>
      <c r="W9" s="69">
        <v>376771305</v>
      </c>
      <c r="X9" s="69">
        <v>319458</v>
      </c>
      <c r="Y9" s="50">
        <f t="shared" si="4"/>
        <v>1179.4079503408898</v>
      </c>
    </row>
    <row r="10" spans="1:25" ht="30" customHeight="1">
      <c r="A10" s="40">
        <v>7</v>
      </c>
      <c r="B10" s="41"/>
      <c r="C10" s="65" t="s">
        <v>37</v>
      </c>
      <c r="D10" s="56">
        <v>40317</v>
      </c>
      <c r="E10" s="57" t="s">
        <v>32</v>
      </c>
      <c r="F10" s="58" t="s">
        <v>38</v>
      </c>
      <c r="G10" s="58" t="s">
        <v>24</v>
      </c>
      <c r="H10" s="58">
        <v>10</v>
      </c>
      <c r="I10" s="67">
        <v>1188000</v>
      </c>
      <c r="J10" s="67">
        <v>913</v>
      </c>
      <c r="K10" s="67">
        <v>1246250</v>
      </c>
      <c r="L10" s="67">
        <v>955</v>
      </c>
      <c r="M10" s="67">
        <v>2384180</v>
      </c>
      <c r="N10" s="67">
        <v>1785</v>
      </c>
      <c r="O10" s="67">
        <v>1449310</v>
      </c>
      <c r="P10" s="67">
        <v>1108</v>
      </c>
      <c r="Q10" s="60">
        <f t="shared" si="0"/>
        <v>6267740</v>
      </c>
      <c r="R10" s="60">
        <f t="shared" si="0"/>
        <v>4761</v>
      </c>
      <c r="S10" s="61" t="e">
        <f t="shared" si="1"/>
        <v>#VALUE!</v>
      </c>
      <c r="T10" s="61">
        <f t="shared" si="2"/>
        <v>1316.4755303507666</v>
      </c>
      <c r="U10" s="62">
        <v>4970350</v>
      </c>
      <c r="V10" s="63">
        <f t="shared" si="3"/>
        <v>0.2610258834890903</v>
      </c>
      <c r="W10" s="48">
        <v>499515861</v>
      </c>
      <c r="X10" s="48">
        <v>368350</v>
      </c>
      <c r="Y10" s="50">
        <f t="shared" si="4"/>
        <v>1356.0902972716167</v>
      </c>
    </row>
    <row r="11" spans="1:25" ht="30" customHeight="1">
      <c r="A11" s="40">
        <v>8</v>
      </c>
      <c r="B11" s="41"/>
      <c r="C11" s="55" t="s">
        <v>39</v>
      </c>
      <c r="D11" s="56">
        <v>40724</v>
      </c>
      <c r="E11" s="57" t="s">
        <v>40</v>
      </c>
      <c r="F11" s="58">
        <v>17</v>
      </c>
      <c r="G11" s="58" t="s">
        <v>24</v>
      </c>
      <c r="H11" s="58">
        <v>4</v>
      </c>
      <c r="I11" s="70">
        <v>1078450</v>
      </c>
      <c r="J11" s="70">
        <v>825</v>
      </c>
      <c r="K11" s="70">
        <v>1262760</v>
      </c>
      <c r="L11" s="70">
        <v>949</v>
      </c>
      <c r="M11" s="70">
        <v>1967330</v>
      </c>
      <c r="N11" s="70">
        <v>1497</v>
      </c>
      <c r="O11" s="70">
        <v>1421940</v>
      </c>
      <c r="P11" s="70">
        <v>1092</v>
      </c>
      <c r="Q11" s="60">
        <f t="shared" si="0"/>
        <v>5730480</v>
      </c>
      <c r="R11" s="60">
        <f t="shared" si="0"/>
        <v>4363</v>
      </c>
      <c r="S11" s="61" t="e">
        <f t="shared" si="1"/>
        <v>#VALUE!</v>
      </c>
      <c r="T11" s="61">
        <f t="shared" si="2"/>
        <v>1313.4265413706166</v>
      </c>
      <c r="U11" s="62">
        <v>3889060</v>
      </c>
      <c r="V11" s="63">
        <f t="shared" si="3"/>
        <v>0.47348716656467116</v>
      </c>
      <c r="W11" s="71">
        <v>37446875</v>
      </c>
      <c r="X11" s="71">
        <v>29437</v>
      </c>
      <c r="Y11" s="50">
        <f t="shared" si="4"/>
        <v>1272.1022862384075</v>
      </c>
    </row>
    <row r="12" spans="1:25" ht="30" customHeight="1">
      <c r="A12" s="40">
        <v>9</v>
      </c>
      <c r="B12" s="41"/>
      <c r="C12" s="65" t="s">
        <v>41</v>
      </c>
      <c r="D12" s="56">
        <v>40696</v>
      </c>
      <c r="E12" s="57" t="s">
        <v>28</v>
      </c>
      <c r="F12" s="58" t="s">
        <v>42</v>
      </c>
      <c r="G12" s="58">
        <v>27</v>
      </c>
      <c r="H12" s="58">
        <v>8</v>
      </c>
      <c r="I12" s="67">
        <v>1124620</v>
      </c>
      <c r="J12" s="67">
        <v>976</v>
      </c>
      <c r="K12" s="67">
        <v>942800</v>
      </c>
      <c r="L12" s="67">
        <v>805</v>
      </c>
      <c r="M12" s="67">
        <v>1851570</v>
      </c>
      <c r="N12" s="67">
        <v>1492</v>
      </c>
      <c r="O12" s="67">
        <v>1637330</v>
      </c>
      <c r="P12" s="67">
        <v>1288</v>
      </c>
      <c r="Q12" s="60">
        <f t="shared" si="0"/>
        <v>5556320</v>
      </c>
      <c r="R12" s="60">
        <f t="shared" si="0"/>
        <v>4561</v>
      </c>
      <c r="S12" s="61">
        <f t="shared" si="1"/>
        <v>168.92592592592592</v>
      </c>
      <c r="T12" s="61">
        <f t="shared" si="2"/>
        <v>1218.2240736680553</v>
      </c>
      <c r="U12" s="62">
        <v>3451220</v>
      </c>
      <c r="V12" s="63">
        <f t="shared" si="3"/>
        <v>0.6099582176737501</v>
      </c>
      <c r="W12" s="48">
        <v>221367765</v>
      </c>
      <c r="X12" s="48">
        <v>171718</v>
      </c>
      <c r="Y12" s="50">
        <f t="shared" si="4"/>
        <v>1289.135472111252</v>
      </c>
    </row>
    <row r="13" spans="1:25" ht="30" customHeight="1">
      <c r="A13" s="40">
        <v>10</v>
      </c>
      <c r="B13" s="41"/>
      <c r="C13" s="65" t="s">
        <v>43</v>
      </c>
      <c r="D13" s="56">
        <v>40710</v>
      </c>
      <c r="E13" s="57" t="s">
        <v>40</v>
      </c>
      <c r="F13" s="58" t="s">
        <v>44</v>
      </c>
      <c r="G13" s="58" t="s">
        <v>24</v>
      </c>
      <c r="H13" s="58">
        <v>6</v>
      </c>
      <c r="I13" s="70">
        <v>754870</v>
      </c>
      <c r="J13" s="70">
        <v>603</v>
      </c>
      <c r="K13" s="70">
        <v>938300</v>
      </c>
      <c r="L13" s="70">
        <v>747</v>
      </c>
      <c r="M13" s="70">
        <v>1645370</v>
      </c>
      <c r="N13" s="70">
        <v>1287</v>
      </c>
      <c r="O13" s="70">
        <v>1124330</v>
      </c>
      <c r="P13" s="70">
        <v>893</v>
      </c>
      <c r="Q13" s="60">
        <f t="shared" si="0"/>
        <v>4462870</v>
      </c>
      <c r="R13" s="60">
        <f t="shared" si="0"/>
        <v>3530</v>
      </c>
      <c r="S13" s="61" t="e">
        <f t="shared" si="1"/>
        <v>#VALUE!</v>
      </c>
      <c r="T13" s="61">
        <f t="shared" si="2"/>
        <v>1264.2691218130312</v>
      </c>
      <c r="U13" s="62">
        <v>3109620</v>
      </c>
      <c r="V13" s="63">
        <f t="shared" si="3"/>
        <v>0.4351817907011146</v>
      </c>
      <c r="W13" s="71">
        <v>49528010</v>
      </c>
      <c r="X13" s="71">
        <v>41064</v>
      </c>
      <c r="Y13" s="50">
        <f t="shared" si="4"/>
        <v>1206.117523865186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8" t="s">
        <v>17</v>
      </c>
      <c r="C15" s="79"/>
      <c r="D15" s="79"/>
      <c r="E15" s="80"/>
      <c r="F15" s="23"/>
      <c r="G15" s="23">
        <f>SUM(G4:G14)</f>
        <v>76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237104220</v>
      </c>
      <c r="R15" s="27">
        <f>SUM(R4:R14)</f>
        <v>183986</v>
      </c>
      <c r="S15" s="28">
        <f>R15/G15</f>
        <v>2420.8684210526317</v>
      </c>
      <c r="T15" s="49">
        <f>Q15/R15</f>
        <v>1288.7079451697412</v>
      </c>
      <c r="U15" s="39">
        <v>249523110</v>
      </c>
      <c r="V15" s="38">
        <f>IF(U15&lt;&gt;0,-(U15-Q15)/U15,"")</f>
        <v>-0.049770500215390874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5" t="s">
        <v>19</v>
      </c>
      <c r="V16" s="75"/>
      <c r="W16" s="75"/>
      <c r="X16" s="75"/>
      <c r="Y16" s="75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6"/>
      <c r="V17" s="76"/>
      <c r="W17" s="76"/>
      <c r="X17" s="76"/>
      <c r="Y17" s="76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6"/>
      <c r="V18" s="76"/>
      <c r="W18" s="76"/>
      <c r="X18" s="76"/>
      <c r="Y18" s="76"/>
    </row>
  </sheetData>
  <sheetProtection/>
  <mergeCells count="15">
    <mergeCell ref="B15:E15"/>
    <mergeCell ref="C2:C3"/>
    <mergeCell ref="D2:D3"/>
    <mergeCell ref="E2:E3"/>
    <mergeCell ref="U16:Y18"/>
    <mergeCell ref="Q2:T2"/>
    <mergeCell ref="U2:V2"/>
    <mergeCell ref="W2:Y2"/>
    <mergeCell ref="O2:P2"/>
    <mergeCell ref="F2:F3"/>
    <mergeCell ref="G2:G3"/>
    <mergeCell ref="H2:H3"/>
    <mergeCell ref="K2:L2"/>
    <mergeCell ref="I2:J2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2011-07-25T14:54:03Z</dcterms:modified>
  <cp:category/>
  <cp:version/>
  <cp:contentType/>
  <cp:contentStatus/>
</cp:coreProperties>
</file>