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9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<sst xmlns="http://schemas.openxmlformats.org/spreadsheetml/2006/main" count="72" uniqueCount="45">
  <si>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</si>
  <si>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</si>
  <si>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</si>
  <si>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</si>
  <si>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</si>
  <si>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</si>
  <si>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</si>
  <si>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</si>
  <si>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</si>
  <si>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</si>
  <si>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</si>
  <si>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</si>
  <si>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</si>
  <si>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</si>
  <si>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</si>
  <si>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</si>
  <si>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</si>
  <si>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</si>
  <si>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</si>
  <si>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</si>
  <si>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</si>
  <si>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Friends with Benefits</t>
  </si>
  <si>
    <t>22.09.2011</t>
  </si>
  <si>
    <t>InterCom</t>
  </si>
  <si>
    <t>n/a</t>
  </si>
  <si>
    <t>Johnny English Reborn</t>
  </si>
  <si>
    <t>UIP</t>
  </si>
  <si>
    <t>30+1</t>
  </si>
  <si>
    <t>The Smurfs</t>
  </si>
  <si>
    <t>24+23+1</t>
  </si>
  <si>
    <t>Final Destination 5</t>
  </si>
  <si>
    <t>08.09.2011</t>
  </si>
  <si>
    <t>27+2+1</t>
  </si>
  <si>
    <t>Abduction</t>
  </si>
  <si>
    <t>Forum Hungary</t>
  </si>
  <si>
    <t>I Don't Know How She Does It</t>
  </si>
  <si>
    <t>29.09.2011</t>
  </si>
  <si>
    <t>Big Bang Media</t>
  </si>
  <si>
    <t>Drive</t>
  </si>
  <si>
    <t>Crazy, Stupid, Love.</t>
  </si>
  <si>
    <t>29+1</t>
  </si>
  <si>
    <t>Horrible Bosses</t>
  </si>
  <si>
    <t>28+1</t>
  </si>
  <si>
    <t>The Skin I Live In</t>
  </si>
  <si>
    <t>Budapest Film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</si>
</sst>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0" fontId="14" fillId="25" borderId="26" xfId="0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5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0" applyNumberFormat="1" applyFont="1" applyFill="1" applyBorder="1" applyAlignment="1">
      <alignment/>
    </xf>
    <xf numFmtId="3" fontId="33" fillId="25" borderId="26" xfId="0" applyNumberFormat="1" applyFont="1" applyFill="1" applyBorder="1" applyAlignment="1">
      <alignment vertical="center"/>
    </xf>
    <xf numFmtId="3" fontId="14" fillId="25" borderId="26" xfId="40" applyNumberFormat="1" applyFont="1" applyFill="1" applyBorder="1" applyAlignment="1">
      <alignment horizontal="right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0975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6591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40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29 SEPTEMBER - 2 OCTOBER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F17" sqref="F17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1.421875" style="0" customWidth="1"/>
    <col min="4" max="4" width="17.57421875" style="0" customWidth="1"/>
    <col min="5" max="5" width="17.140625" style="0" customWidth="1"/>
    <col min="6" max="6" width="9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8" t="s">
        <v>0</v>
      </c>
      <c r="D2" s="80" t="s">
        <v>1</v>
      </c>
      <c r="E2" s="80" t="s">
        <v>2</v>
      </c>
      <c r="F2" s="69" t="s">
        <v>3</v>
      </c>
      <c r="G2" s="69" t="s">
        <v>4</v>
      </c>
      <c r="H2" s="69" t="s">
        <v>5</v>
      </c>
      <c r="I2" s="71" t="s">
        <v>18</v>
      </c>
      <c r="J2" s="71"/>
      <c r="K2" s="71" t="s">
        <v>6</v>
      </c>
      <c r="L2" s="71"/>
      <c r="M2" s="71" t="s">
        <v>7</v>
      </c>
      <c r="N2" s="71"/>
      <c r="O2" s="71" t="s">
        <v>8</v>
      </c>
      <c r="P2" s="71"/>
      <c r="Q2" s="71" t="s">
        <v>9</v>
      </c>
      <c r="R2" s="71"/>
      <c r="S2" s="71"/>
      <c r="T2" s="71"/>
      <c r="U2" s="71" t="s">
        <v>10</v>
      </c>
      <c r="V2" s="71"/>
      <c r="W2" s="71" t="s">
        <v>11</v>
      </c>
      <c r="X2" s="71"/>
      <c r="Y2" s="74"/>
    </row>
    <row r="3" spans="1:25" ht="30" customHeight="1">
      <c r="A3" s="13"/>
      <c r="B3" s="14"/>
      <c r="C3" s="79"/>
      <c r="D3" s="81"/>
      <c r="E3" s="82"/>
      <c r="F3" s="70"/>
      <c r="G3" s="70"/>
      <c r="H3" s="70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 t="s">
        <v>22</v>
      </c>
      <c r="E4" s="57" t="s">
        <v>23</v>
      </c>
      <c r="F4" s="58">
        <v>30</v>
      </c>
      <c r="G4" s="58" t="s">
        <v>24</v>
      </c>
      <c r="H4" s="58">
        <v>2</v>
      </c>
      <c r="I4" s="59">
        <v>1888590</v>
      </c>
      <c r="J4" s="59">
        <v>1560</v>
      </c>
      <c r="K4" s="59">
        <v>3892260</v>
      </c>
      <c r="L4" s="59">
        <v>3243</v>
      </c>
      <c r="M4" s="59">
        <v>6059110</v>
      </c>
      <c r="N4" s="59">
        <v>5007</v>
      </c>
      <c r="O4" s="59">
        <v>3339600</v>
      </c>
      <c r="P4" s="59">
        <v>2666</v>
      </c>
      <c r="Q4" s="60">
        <f aca="true" t="shared" si="0" ref="Q4:R8">+I4+K4+M4+O4</f>
        <v>15179560</v>
      </c>
      <c r="R4" s="60">
        <f t="shared" si="0"/>
        <v>12476</v>
      </c>
      <c r="S4" s="61" t="e">
        <f>IF(Q4&lt;&gt;0,R4/G4,"")</f>
        <v>#VALUE!</v>
      </c>
      <c r="T4" s="61">
        <f>IF(Q4&lt;&gt;0,Q4/R4,"")</f>
        <v>1216.7008656620712</v>
      </c>
      <c r="U4" s="62">
        <v>23528800</v>
      </c>
      <c r="V4" s="63">
        <f>IF(U4&lt;&gt;0,-(U4-Q4)/U4,"")</f>
        <v>-0.3548519261500799</v>
      </c>
      <c r="W4" s="64">
        <v>53459260</v>
      </c>
      <c r="X4" s="64">
        <v>44617</v>
      </c>
      <c r="Y4" s="50">
        <f>W4/X4</f>
        <v>1198.181410673062</v>
      </c>
    </row>
    <row r="5" spans="1:25" ht="30" customHeight="1">
      <c r="A5" s="40">
        <v>2</v>
      </c>
      <c r="B5" s="41"/>
      <c r="C5" s="65" t="s">
        <v>25</v>
      </c>
      <c r="D5" s="56">
        <v>40801</v>
      </c>
      <c r="E5" s="57" t="s">
        <v>26</v>
      </c>
      <c r="F5" s="58" t="s">
        <v>27</v>
      </c>
      <c r="G5" s="58">
        <v>31</v>
      </c>
      <c r="H5" s="58">
        <v>3</v>
      </c>
      <c r="I5" s="66">
        <v>1194950</v>
      </c>
      <c r="J5" s="66">
        <v>1015</v>
      </c>
      <c r="K5" s="66">
        <v>2898920</v>
      </c>
      <c r="L5" s="66">
        <v>2492</v>
      </c>
      <c r="M5" s="66">
        <v>5847370</v>
      </c>
      <c r="N5" s="66">
        <v>4922</v>
      </c>
      <c r="O5" s="66">
        <v>3449700</v>
      </c>
      <c r="P5" s="66">
        <v>2879</v>
      </c>
      <c r="Q5" s="60">
        <f t="shared" si="0"/>
        <v>13390940</v>
      </c>
      <c r="R5" s="60">
        <f t="shared" si="0"/>
        <v>11308</v>
      </c>
      <c r="S5" s="61">
        <f>IF(Q5&lt;&gt;0,R5/G5,"")</f>
        <v>364.7741935483871</v>
      </c>
      <c r="T5" s="61">
        <f>IF(Q5&lt;&gt;0,Q5/R5,"")</f>
        <v>1184.200565970994</v>
      </c>
      <c r="U5" s="62">
        <v>19634570</v>
      </c>
      <c r="V5" s="63">
        <f>IF(U5&lt;&gt;0,-(U5-Q5)/U5,"")</f>
        <v>-0.3179916850738264</v>
      </c>
      <c r="W5" s="48">
        <v>77210323</v>
      </c>
      <c r="X5" s="48">
        <v>65348</v>
      </c>
      <c r="Y5" s="50">
        <f>W5/X5</f>
        <v>1181.5254177633592</v>
      </c>
    </row>
    <row r="6" spans="1:25" ht="30" customHeight="1">
      <c r="A6" s="40">
        <v>3</v>
      </c>
      <c r="B6" s="41"/>
      <c r="C6" s="65" t="s">
        <v>28</v>
      </c>
      <c r="D6" s="56">
        <v>40780</v>
      </c>
      <c r="E6" s="57" t="s">
        <v>23</v>
      </c>
      <c r="F6" s="58" t="s">
        <v>29</v>
      </c>
      <c r="G6" s="58" t="s">
        <v>24</v>
      </c>
      <c r="H6" s="58">
        <v>6</v>
      </c>
      <c r="I6" s="59">
        <v>558060</v>
      </c>
      <c r="J6" s="59">
        <v>480</v>
      </c>
      <c r="K6" s="59">
        <v>1437582</v>
      </c>
      <c r="L6" s="59">
        <v>1207</v>
      </c>
      <c r="M6" s="59">
        <v>3807230</v>
      </c>
      <c r="N6" s="59">
        <v>2859</v>
      </c>
      <c r="O6" s="59">
        <v>3273934</v>
      </c>
      <c r="P6" s="59">
        <v>2526</v>
      </c>
      <c r="Q6" s="60">
        <f t="shared" si="0"/>
        <v>9076806</v>
      </c>
      <c r="R6" s="60">
        <f t="shared" si="0"/>
        <v>7072</v>
      </c>
      <c r="S6" s="61" t="e">
        <f aca="true" t="shared" si="1" ref="S6:S13">IF(Q6&lt;&gt;0,R6/G6,"")</f>
        <v>#VALUE!</v>
      </c>
      <c r="T6" s="61">
        <f aca="true" t="shared" si="2" ref="T6:T13">IF(Q6&lt;&gt;0,Q6/R6,"")</f>
        <v>1283.4850113122172</v>
      </c>
      <c r="U6" s="62">
        <v>11371760</v>
      </c>
      <c r="V6" s="63">
        <f aca="true" t="shared" si="3" ref="V6:V13">IF(U6&lt;&gt;0,-(U6-Q6)/U6,"")</f>
        <v>-0.20181168086558282</v>
      </c>
      <c r="W6" s="64">
        <v>203010218</v>
      </c>
      <c r="X6" s="64">
        <v>156461</v>
      </c>
      <c r="Y6" s="50">
        <f aca="true" t="shared" si="4" ref="Y6:Y13">W6/X6</f>
        <v>1297.5132333297115</v>
      </c>
    </row>
    <row r="7" spans="1:25" ht="30" customHeight="1">
      <c r="A7" s="40">
        <v>4</v>
      </c>
      <c r="B7" s="41"/>
      <c r="C7" s="67" t="s">
        <v>30</v>
      </c>
      <c r="D7" s="56" t="s">
        <v>31</v>
      </c>
      <c r="E7" s="57" t="s">
        <v>23</v>
      </c>
      <c r="F7" s="58" t="s">
        <v>32</v>
      </c>
      <c r="G7" s="58" t="s">
        <v>24</v>
      </c>
      <c r="H7" s="58">
        <v>4</v>
      </c>
      <c r="I7" s="59">
        <v>821270</v>
      </c>
      <c r="J7" s="59">
        <v>570</v>
      </c>
      <c r="K7" s="59">
        <v>2028570</v>
      </c>
      <c r="L7" s="59">
        <v>1404</v>
      </c>
      <c r="M7" s="59">
        <v>3504160</v>
      </c>
      <c r="N7" s="59">
        <v>2378</v>
      </c>
      <c r="O7" s="59">
        <v>1731414</v>
      </c>
      <c r="P7" s="59">
        <v>1142</v>
      </c>
      <c r="Q7" s="60">
        <f t="shared" si="0"/>
        <v>8085414</v>
      </c>
      <c r="R7" s="60">
        <f t="shared" si="0"/>
        <v>5494</v>
      </c>
      <c r="S7" s="61" t="e">
        <f t="shared" si="1"/>
        <v>#VALUE!</v>
      </c>
      <c r="T7" s="61">
        <f t="shared" si="2"/>
        <v>1471.6807426283217</v>
      </c>
      <c r="U7" s="62">
        <v>11466847</v>
      </c>
      <c r="V7" s="63">
        <f t="shared" si="3"/>
        <v>-0.29488777516609405</v>
      </c>
      <c r="W7" s="64">
        <v>89556030</v>
      </c>
      <c r="X7" s="64">
        <v>60713</v>
      </c>
      <c r="Y7" s="50">
        <f t="shared" si="4"/>
        <v>1475.0717309307727</v>
      </c>
    </row>
    <row r="8" spans="1:25" ht="30" customHeight="1">
      <c r="A8" s="40">
        <v>5</v>
      </c>
      <c r="B8" s="41"/>
      <c r="C8" s="65" t="s">
        <v>33</v>
      </c>
      <c r="D8" s="56" t="s">
        <v>22</v>
      </c>
      <c r="E8" s="57" t="s">
        <v>34</v>
      </c>
      <c r="F8" s="58">
        <v>23</v>
      </c>
      <c r="G8" s="58" t="s">
        <v>24</v>
      </c>
      <c r="H8" s="58">
        <v>2</v>
      </c>
      <c r="I8" s="66">
        <v>978940</v>
      </c>
      <c r="J8" s="66">
        <v>794</v>
      </c>
      <c r="K8" s="66">
        <v>1863470</v>
      </c>
      <c r="L8" s="66">
        <v>1538</v>
      </c>
      <c r="M8" s="66">
        <v>3098600</v>
      </c>
      <c r="N8" s="66">
        <v>2523</v>
      </c>
      <c r="O8" s="66">
        <v>2043390</v>
      </c>
      <c r="P8" s="66">
        <v>1625</v>
      </c>
      <c r="Q8" s="60">
        <f t="shared" si="0"/>
        <v>7984400</v>
      </c>
      <c r="R8" s="60">
        <f t="shared" si="0"/>
        <v>6480</v>
      </c>
      <c r="S8" s="61" t="e">
        <f t="shared" si="1"/>
        <v>#VALUE!</v>
      </c>
      <c r="T8" s="61">
        <f t="shared" si="2"/>
        <v>1232.1604938271605</v>
      </c>
      <c r="U8" s="62">
        <v>11689470</v>
      </c>
      <c r="V8" s="63">
        <f t="shared" si="3"/>
        <v>-0.31695791169317344</v>
      </c>
      <c r="W8" s="48">
        <v>23064700</v>
      </c>
      <c r="X8" s="48">
        <v>18879</v>
      </c>
      <c r="Y8" s="50">
        <f t="shared" si="4"/>
        <v>1221.7119550823666</v>
      </c>
    </row>
    <row r="9" spans="1:25" ht="30" customHeight="1">
      <c r="A9" s="40">
        <v>6</v>
      </c>
      <c r="B9" s="41"/>
      <c r="C9" s="65" t="s">
        <v>35</v>
      </c>
      <c r="D9" s="56" t="s">
        <v>36</v>
      </c>
      <c r="E9" s="57" t="s">
        <v>37</v>
      </c>
      <c r="F9" s="58">
        <v>22</v>
      </c>
      <c r="G9" s="58" t="s">
        <v>24</v>
      </c>
      <c r="H9" s="58">
        <v>1</v>
      </c>
      <c r="I9" s="66">
        <v>910975</v>
      </c>
      <c r="J9" s="66">
        <v>713</v>
      </c>
      <c r="K9" s="66">
        <v>1518270</v>
      </c>
      <c r="L9" s="66">
        <v>1190</v>
      </c>
      <c r="M9" s="66">
        <v>2565910</v>
      </c>
      <c r="N9" s="66">
        <v>1997</v>
      </c>
      <c r="O9" s="66">
        <v>1608410</v>
      </c>
      <c r="P9" s="66">
        <v>1257</v>
      </c>
      <c r="Q9" s="60">
        <f>+I9+K9+M9+O9</f>
        <v>6603565</v>
      </c>
      <c r="R9" s="60">
        <f>+J9+L9+N9+P9</f>
        <v>5157</v>
      </c>
      <c r="S9" s="61" t="e">
        <f t="shared" si="1"/>
        <v>#VALUE!</v>
      </c>
      <c r="T9" s="61">
        <f t="shared" si="2"/>
        <v>1280.5051386465</v>
      </c>
      <c r="U9" s="62">
        <v>0</v>
      </c>
      <c r="V9" s="63">
        <f t="shared" si="3"/>
      </c>
      <c r="W9" s="48">
        <v>7409775</v>
      </c>
      <c r="X9" s="48">
        <v>5747</v>
      </c>
      <c r="Y9" s="50">
        <f t="shared" si="4"/>
        <v>1289.3292152427352</v>
      </c>
    </row>
    <row r="10" spans="1:25" ht="30" customHeight="1">
      <c r="A10" s="40">
        <v>7</v>
      </c>
      <c r="B10" s="41"/>
      <c r="C10" s="55" t="s">
        <v>38</v>
      </c>
      <c r="D10" s="56">
        <v>40801</v>
      </c>
      <c r="E10" s="57" t="s">
        <v>34</v>
      </c>
      <c r="F10" s="58">
        <v>19</v>
      </c>
      <c r="G10" s="58" t="s">
        <v>24</v>
      </c>
      <c r="H10" s="58">
        <v>3</v>
      </c>
      <c r="I10" s="66">
        <v>951420</v>
      </c>
      <c r="J10" s="66">
        <v>763</v>
      </c>
      <c r="K10" s="66">
        <v>1475480</v>
      </c>
      <c r="L10" s="66">
        <v>1159</v>
      </c>
      <c r="M10" s="66">
        <v>1962150</v>
      </c>
      <c r="N10" s="66">
        <v>1535</v>
      </c>
      <c r="O10" s="66">
        <v>1446760</v>
      </c>
      <c r="P10" s="66">
        <v>1124</v>
      </c>
      <c r="Q10" s="60">
        <f aca="true" t="shared" si="5" ref="Q10:R12">+I10+K10+M10+O10</f>
        <v>5835810</v>
      </c>
      <c r="R10" s="60">
        <f>+J10+L10+N10+P10</f>
        <v>4581</v>
      </c>
      <c r="S10" s="61" t="e">
        <f t="shared" si="1"/>
        <v>#VALUE!</v>
      </c>
      <c r="T10" s="61">
        <f t="shared" si="2"/>
        <v>1273.916175507531</v>
      </c>
      <c r="U10" s="62">
        <v>8420710</v>
      </c>
      <c r="V10" s="63">
        <f t="shared" si="3"/>
        <v>-0.30696936481603093</v>
      </c>
      <c r="W10" s="48">
        <v>34985595</v>
      </c>
      <c r="X10" s="48">
        <v>28074</v>
      </c>
      <c r="Y10" s="50">
        <f t="shared" si="4"/>
        <v>1246.1920282111562</v>
      </c>
    </row>
    <row r="11" spans="1:25" ht="30" customHeight="1">
      <c r="A11" s="40">
        <v>8</v>
      </c>
      <c r="B11" s="41"/>
      <c r="C11" s="65" t="s">
        <v>39</v>
      </c>
      <c r="D11" s="56">
        <v>40787</v>
      </c>
      <c r="E11" s="57" t="s">
        <v>23</v>
      </c>
      <c r="F11" s="58" t="s">
        <v>40</v>
      </c>
      <c r="G11" s="58" t="s">
        <v>24</v>
      </c>
      <c r="H11" s="58">
        <v>5</v>
      </c>
      <c r="I11" s="59">
        <v>528930</v>
      </c>
      <c r="J11" s="59">
        <v>442</v>
      </c>
      <c r="K11" s="59">
        <v>1159930</v>
      </c>
      <c r="L11" s="59">
        <v>948</v>
      </c>
      <c r="M11" s="59">
        <v>1992830</v>
      </c>
      <c r="N11" s="59">
        <v>1612</v>
      </c>
      <c r="O11" s="59">
        <v>1203105</v>
      </c>
      <c r="P11" s="59">
        <v>973</v>
      </c>
      <c r="Q11" s="60">
        <f t="shared" si="5"/>
        <v>4884795</v>
      </c>
      <c r="R11" s="60">
        <f t="shared" si="5"/>
        <v>3975</v>
      </c>
      <c r="S11" s="61" t="e">
        <f t="shared" si="1"/>
        <v>#VALUE!</v>
      </c>
      <c r="T11" s="61">
        <f t="shared" si="2"/>
        <v>1228.879245283019</v>
      </c>
      <c r="U11" s="62">
        <v>6678660</v>
      </c>
      <c r="V11" s="63">
        <f t="shared" si="3"/>
        <v>-0.26859654481587625</v>
      </c>
      <c r="W11" s="64">
        <v>83396965</v>
      </c>
      <c r="X11" s="64">
        <v>69231</v>
      </c>
      <c r="Y11" s="50">
        <f t="shared" si="4"/>
        <v>1204.6188123817365</v>
      </c>
    </row>
    <row r="12" spans="1:25" ht="30" customHeight="1">
      <c r="A12" s="40">
        <v>9</v>
      </c>
      <c r="B12" s="41"/>
      <c r="C12" s="65" t="s">
        <v>41</v>
      </c>
      <c r="D12" s="56">
        <v>40752</v>
      </c>
      <c r="E12" s="57" t="s">
        <v>23</v>
      </c>
      <c r="F12" s="58" t="s">
        <v>42</v>
      </c>
      <c r="G12" s="58" t="s">
        <v>24</v>
      </c>
      <c r="H12" s="58">
        <v>10</v>
      </c>
      <c r="I12" s="59">
        <v>277120</v>
      </c>
      <c r="J12" s="59">
        <v>241</v>
      </c>
      <c r="K12" s="59">
        <v>572900</v>
      </c>
      <c r="L12" s="59">
        <v>478</v>
      </c>
      <c r="M12" s="59">
        <v>1063540</v>
      </c>
      <c r="N12" s="59">
        <v>879</v>
      </c>
      <c r="O12" s="59">
        <v>483325</v>
      </c>
      <c r="P12" s="59">
        <v>388</v>
      </c>
      <c r="Q12" s="60">
        <f t="shared" si="5"/>
        <v>2396885</v>
      </c>
      <c r="R12" s="60">
        <f t="shared" si="5"/>
        <v>1986</v>
      </c>
      <c r="S12" s="61" t="e">
        <f t="shared" si="1"/>
        <v>#VALUE!</v>
      </c>
      <c r="T12" s="61">
        <f t="shared" si="2"/>
        <v>1206.890735146022</v>
      </c>
      <c r="U12" s="62">
        <v>3026130</v>
      </c>
      <c r="V12" s="63">
        <f t="shared" si="3"/>
        <v>-0.2079372003185587</v>
      </c>
      <c r="W12" s="64">
        <v>216619560</v>
      </c>
      <c r="X12" s="64">
        <v>179828</v>
      </c>
      <c r="Y12" s="50">
        <f t="shared" si="4"/>
        <v>1204.5930555864493</v>
      </c>
    </row>
    <row r="13" spans="1:25" ht="30" customHeight="1">
      <c r="A13" s="40">
        <v>10</v>
      </c>
      <c r="B13" s="41"/>
      <c r="C13" s="65" t="s">
        <v>43</v>
      </c>
      <c r="D13" s="56" t="s">
        <v>31</v>
      </c>
      <c r="E13" s="57" t="s">
        <v>44</v>
      </c>
      <c r="F13" s="58">
        <v>7</v>
      </c>
      <c r="G13" s="58" t="s">
        <v>24</v>
      </c>
      <c r="H13" s="58">
        <v>4</v>
      </c>
      <c r="I13" s="68">
        <v>289115</v>
      </c>
      <c r="J13" s="68">
        <v>254</v>
      </c>
      <c r="K13" s="68">
        <v>466570</v>
      </c>
      <c r="L13" s="68">
        <v>384</v>
      </c>
      <c r="M13" s="68">
        <v>703920</v>
      </c>
      <c r="N13" s="68">
        <v>566</v>
      </c>
      <c r="O13" s="68">
        <v>492600</v>
      </c>
      <c r="P13" s="68">
        <v>404</v>
      </c>
      <c r="Q13" s="60">
        <f>+I13+K13+M13+O13</f>
        <v>1952205</v>
      </c>
      <c r="R13" s="60">
        <f>+J13+L13+N13+P13</f>
        <v>1608</v>
      </c>
      <c r="S13" s="61" t="e">
        <f t="shared" si="1"/>
        <v>#VALUE!</v>
      </c>
      <c r="T13" s="61">
        <f t="shared" si="2"/>
        <v>1214.0578358208954</v>
      </c>
      <c r="U13" s="62">
        <v>2293825</v>
      </c>
      <c r="V13" s="63">
        <f t="shared" si="3"/>
        <v>-0.1489302802088215</v>
      </c>
      <c r="W13" s="48">
        <v>15508395</v>
      </c>
      <c r="X13" s="48">
        <v>13305</v>
      </c>
      <c r="Y13" s="50">
        <f t="shared" si="4"/>
        <v>1165.6065388951522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5" t="s">
        <v>17</v>
      </c>
      <c r="C15" s="76"/>
      <c r="D15" s="76"/>
      <c r="E15" s="77"/>
      <c r="F15" s="23"/>
      <c r="G15" s="23">
        <f>SUM(G4:G14)</f>
        <v>31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75390380</v>
      </c>
      <c r="R15" s="27">
        <f>SUM(R4:R14)</f>
        <v>60137</v>
      </c>
      <c r="S15" s="28">
        <f>R15/G15</f>
        <v>1939.9032258064517</v>
      </c>
      <c r="T15" s="49">
        <f>Q15/R15</f>
        <v>1253.6438465503766</v>
      </c>
      <c r="U15" s="39">
        <v>100670952</v>
      </c>
      <c r="V15" s="38">
        <f>IF(U15&lt;&gt;0,-(U15-Q15)/U15,"")</f>
        <v>-0.251120819836888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2" t="s">
        <v>19</v>
      </c>
      <c r="V16" s="72"/>
      <c r="W16" s="72"/>
      <c r="X16" s="72"/>
      <c r="Y16" s="72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3"/>
      <c r="V17" s="73"/>
      <c r="W17" s="73"/>
      <c r="X17" s="73"/>
      <c r="Y17" s="73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3"/>
      <c r="V18" s="73"/>
      <c r="W18" s="73"/>
      <c r="X18" s="73"/>
      <c r="Y18" s="73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2011-10-03T13:14:25Z</dcterms:modified>
  <cp:category/>
  <cp:version/>
  <cp:contentType/>
  <cp:contentStatus/>
</cp:coreProperties>
</file>