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0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<sst xmlns="http://schemas.openxmlformats.org/spreadsheetml/2006/main" count="67" uniqueCount="42">
  <si>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</si>
  <si>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</si>
  <si>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</si>
  <si>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</si>
  <si>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</si>
  <si>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</si>
  <si>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</si>
  <si>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</si>
  <si>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</si>
  <si>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</si>
  <si>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</si>
  <si>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</si>
  <si>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</si>
  <si>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</si>
  <si>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</si>
  <si>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</si>
  <si>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</si>
  <si>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</si>
  <si>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</si>
  <si>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</si>
  <si>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</si>
  <si>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Puss In Boots</t>
  </si>
  <si>
    <t>UIP</t>
  </si>
  <si>
    <t>22+1+33+1+1</t>
  </si>
  <si>
    <t>n/a</t>
  </si>
  <si>
    <t>New Year's Eve</t>
  </si>
  <si>
    <t>InterCom</t>
  </si>
  <si>
    <t>32+1</t>
  </si>
  <si>
    <t xml:space="preserve">Arthur Christmas </t>
  </si>
  <si>
    <t>17+26+1</t>
  </si>
  <si>
    <t>The Twilight Saga: Breaking Dawn Part 1</t>
  </si>
  <si>
    <t>Provideo</t>
  </si>
  <si>
    <t>The Change Up</t>
  </si>
  <si>
    <t>23+1</t>
  </si>
  <si>
    <t>Immortals</t>
  </si>
  <si>
    <t>The Rum Diary</t>
  </si>
  <si>
    <t>Big Bang Media</t>
  </si>
  <si>
    <t>Killer Elite</t>
  </si>
  <si>
    <t>Forum Hungary</t>
  </si>
  <si>
    <t>In Time</t>
  </si>
  <si>
    <t>31+1</t>
  </si>
  <si>
    <t>Moneyball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</si>
</sst>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0" fontId="14" fillId="25" borderId="26" xfId="0" applyFont="1" applyFill="1" applyBorder="1" applyAlignment="1">
      <alignment vertical="center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3" fontId="34" fillId="25" borderId="26" xfId="0" applyNumberFormat="1" applyFont="1" applyFill="1" applyBorder="1" applyAlignment="1">
      <alignment vertical="center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49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209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DECEMBER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K21" sqref="K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00390625" style="0" customWidth="1"/>
    <col min="4" max="4" width="12.421875" style="0" customWidth="1"/>
    <col min="5" max="5" width="15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40878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3894085</v>
      </c>
      <c r="J4" s="59">
        <v>2889</v>
      </c>
      <c r="K4" s="59">
        <v>9907119</v>
      </c>
      <c r="L4" s="59">
        <v>7571</v>
      </c>
      <c r="M4" s="59">
        <v>26975702</v>
      </c>
      <c r="N4" s="59">
        <v>20092</v>
      </c>
      <c r="O4" s="59">
        <v>22862850</v>
      </c>
      <c r="P4" s="59">
        <v>16975</v>
      </c>
      <c r="Q4" s="60">
        <f aca="true" t="shared" si="0" ref="Q4:R11">+I4+K4+M4+O4</f>
        <v>63639756</v>
      </c>
      <c r="R4" s="60">
        <f t="shared" si="0"/>
        <v>47527</v>
      </c>
      <c r="S4" s="61" t="e">
        <f aca="true" t="shared" si="1" ref="S4:S11">IF(Q4&lt;&gt;0,R4/G4,"")</f>
        <v>#VALUE!</v>
      </c>
      <c r="T4" s="61">
        <f aca="true" t="shared" si="2" ref="T4:T11">IF(Q4&lt;&gt;0,Q4/R4,"")</f>
        <v>1339.0232078607949</v>
      </c>
      <c r="U4" s="62">
        <v>70411075</v>
      </c>
      <c r="V4" s="63">
        <f aca="true" t="shared" si="3" ref="V4:V11">IF(U4&lt;&gt;0,-(U4-Q4)/U4,"")</f>
        <v>-0.09616837976128045</v>
      </c>
      <c r="W4" s="48">
        <v>149328676</v>
      </c>
      <c r="X4" s="48">
        <v>111649</v>
      </c>
      <c r="Y4" s="50">
        <f aca="true" t="shared" si="4" ref="Y4:Y11">W4/X4</f>
        <v>1337.483327212962</v>
      </c>
    </row>
    <row r="5" spans="1:25" ht="30" customHeight="1">
      <c r="A5" s="40">
        <v>2</v>
      </c>
      <c r="B5" s="41"/>
      <c r="C5" s="64" t="s">
        <v>25</v>
      </c>
      <c r="D5" s="56">
        <v>40885</v>
      </c>
      <c r="E5" s="57" t="s">
        <v>26</v>
      </c>
      <c r="F5" s="58" t="s">
        <v>27</v>
      </c>
      <c r="G5" s="58" t="s">
        <v>24</v>
      </c>
      <c r="H5" s="58">
        <v>1</v>
      </c>
      <c r="I5" s="65">
        <v>3069909</v>
      </c>
      <c r="J5" s="65">
        <v>2470</v>
      </c>
      <c r="K5" s="65">
        <v>6108512</v>
      </c>
      <c r="L5" s="65">
        <v>5066</v>
      </c>
      <c r="M5" s="65">
        <v>10364437</v>
      </c>
      <c r="N5" s="65">
        <v>8422</v>
      </c>
      <c r="O5" s="65">
        <v>7217216</v>
      </c>
      <c r="P5" s="65">
        <v>5829</v>
      </c>
      <c r="Q5" s="60">
        <f t="shared" si="0"/>
        <v>26760074</v>
      </c>
      <c r="R5" s="60">
        <f t="shared" si="0"/>
        <v>21787</v>
      </c>
      <c r="S5" s="61" t="e">
        <f t="shared" si="1"/>
        <v>#VALUE!</v>
      </c>
      <c r="T5" s="61">
        <f t="shared" si="2"/>
        <v>1228.2587781704685</v>
      </c>
      <c r="U5" s="62">
        <v>0</v>
      </c>
      <c r="V5" s="63">
        <f t="shared" si="3"/>
      </c>
      <c r="W5" s="66">
        <v>26760074</v>
      </c>
      <c r="X5" s="66">
        <v>21787</v>
      </c>
      <c r="Y5" s="50">
        <f t="shared" si="4"/>
        <v>1228.2587781704685</v>
      </c>
    </row>
    <row r="6" spans="1:25" ht="30" customHeight="1">
      <c r="A6" s="40">
        <v>3</v>
      </c>
      <c r="B6" s="41"/>
      <c r="C6" s="55" t="s">
        <v>28</v>
      </c>
      <c r="D6" s="56">
        <v>40871</v>
      </c>
      <c r="E6" s="57" t="s">
        <v>26</v>
      </c>
      <c r="F6" s="58" t="s">
        <v>29</v>
      </c>
      <c r="G6" s="58" t="s">
        <v>24</v>
      </c>
      <c r="H6" s="58">
        <v>3</v>
      </c>
      <c r="I6" s="65">
        <v>641000</v>
      </c>
      <c r="J6" s="65">
        <v>532</v>
      </c>
      <c r="K6" s="65">
        <v>1688970</v>
      </c>
      <c r="L6" s="65">
        <v>1472</v>
      </c>
      <c r="M6" s="65">
        <v>6095490</v>
      </c>
      <c r="N6" s="65">
        <v>4836</v>
      </c>
      <c r="O6" s="65">
        <v>5613800</v>
      </c>
      <c r="P6" s="65">
        <v>4471</v>
      </c>
      <c r="Q6" s="60">
        <f t="shared" si="0"/>
        <v>14039260</v>
      </c>
      <c r="R6" s="60">
        <f t="shared" si="0"/>
        <v>11311</v>
      </c>
      <c r="S6" s="61" t="e">
        <f t="shared" si="1"/>
        <v>#VALUE!</v>
      </c>
      <c r="T6" s="61">
        <f t="shared" si="2"/>
        <v>1241.204137565202</v>
      </c>
      <c r="U6" s="62">
        <v>17313125</v>
      </c>
      <c r="V6" s="63">
        <f t="shared" si="3"/>
        <v>-0.18909728890653768</v>
      </c>
      <c r="W6" s="66">
        <v>67290300</v>
      </c>
      <c r="X6" s="66">
        <v>54118</v>
      </c>
      <c r="Y6" s="50">
        <f t="shared" si="4"/>
        <v>1243.3996082634244</v>
      </c>
    </row>
    <row r="7" spans="1:25" ht="30" customHeight="1">
      <c r="A7" s="40">
        <v>4</v>
      </c>
      <c r="B7" s="41"/>
      <c r="C7" s="55" t="s">
        <v>30</v>
      </c>
      <c r="D7" s="56">
        <v>40864</v>
      </c>
      <c r="E7" s="57" t="s">
        <v>31</v>
      </c>
      <c r="F7" s="58">
        <v>55</v>
      </c>
      <c r="G7" s="58" t="s">
        <v>24</v>
      </c>
      <c r="H7" s="58">
        <v>4</v>
      </c>
      <c r="I7" s="67">
        <v>1305388</v>
      </c>
      <c r="J7" s="67">
        <v>1114</v>
      </c>
      <c r="K7" s="67">
        <v>3004730</v>
      </c>
      <c r="L7" s="67">
        <v>2586</v>
      </c>
      <c r="M7" s="67">
        <v>5008305</v>
      </c>
      <c r="N7" s="67">
        <v>4199</v>
      </c>
      <c r="O7" s="67">
        <v>2810380</v>
      </c>
      <c r="P7" s="67">
        <v>2305</v>
      </c>
      <c r="Q7" s="60">
        <f t="shared" si="0"/>
        <v>12128803</v>
      </c>
      <c r="R7" s="60">
        <f t="shared" si="0"/>
        <v>10204</v>
      </c>
      <c r="S7" s="61" t="e">
        <f t="shared" si="1"/>
        <v>#VALUE!</v>
      </c>
      <c r="T7" s="61">
        <f t="shared" si="2"/>
        <v>1188.6322030576246</v>
      </c>
      <c r="U7" s="62">
        <v>22181130</v>
      </c>
      <c r="V7" s="63">
        <f t="shared" si="3"/>
        <v>-0.45319273634841867</v>
      </c>
      <c r="W7" s="68">
        <v>265749407</v>
      </c>
      <c r="X7" s="68">
        <v>228614</v>
      </c>
      <c r="Y7" s="50">
        <f t="shared" si="4"/>
        <v>1162.437151705495</v>
      </c>
    </row>
    <row r="8" spans="1:25" ht="30" customHeight="1">
      <c r="A8" s="40">
        <v>5</v>
      </c>
      <c r="B8" s="41"/>
      <c r="C8" s="55" t="s">
        <v>32</v>
      </c>
      <c r="D8" s="56">
        <v>40871</v>
      </c>
      <c r="E8" s="57" t="s">
        <v>22</v>
      </c>
      <c r="F8" s="58" t="s">
        <v>33</v>
      </c>
      <c r="G8" s="58">
        <v>24</v>
      </c>
      <c r="H8" s="58">
        <v>3</v>
      </c>
      <c r="I8" s="59">
        <v>651350</v>
      </c>
      <c r="J8" s="59">
        <v>542</v>
      </c>
      <c r="K8" s="59">
        <v>1639244</v>
      </c>
      <c r="L8" s="59">
        <v>1400</v>
      </c>
      <c r="M8" s="59">
        <v>3351344</v>
      </c>
      <c r="N8" s="59">
        <v>2751</v>
      </c>
      <c r="O8" s="59">
        <v>1844884</v>
      </c>
      <c r="P8" s="59">
        <v>1461</v>
      </c>
      <c r="Q8" s="60">
        <f t="shared" si="0"/>
        <v>7486822</v>
      </c>
      <c r="R8" s="60">
        <f t="shared" si="0"/>
        <v>6154</v>
      </c>
      <c r="S8" s="61">
        <f t="shared" si="1"/>
        <v>256.4166666666667</v>
      </c>
      <c r="T8" s="61">
        <f t="shared" si="2"/>
        <v>1216.5781605459863</v>
      </c>
      <c r="U8" s="62">
        <v>11460744</v>
      </c>
      <c r="V8" s="63">
        <f t="shared" si="3"/>
        <v>-0.34674206142288844</v>
      </c>
      <c r="W8" s="48">
        <v>42711861</v>
      </c>
      <c r="X8" s="48">
        <v>35070</v>
      </c>
      <c r="Y8" s="50">
        <f t="shared" si="4"/>
        <v>1217.9030795551753</v>
      </c>
    </row>
    <row r="9" spans="1:25" ht="30" customHeight="1">
      <c r="A9" s="40">
        <v>6</v>
      </c>
      <c r="B9" s="41"/>
      <c r="C9" s="55" t="s">
        <v>34</v>
      </c>
      <c r="D9" s="56">
        <v>40857</v>
      </c>
      <c r="E9" s="57" t="s">
        <v>31</v>
      </c>
      <c r="F9" s="58">
        <v>34</v>
      </c>
      <c r="G9" s="58" t="s">
        <v>24</v>
      </c>
      <c r="H9" s="58">
        <v>5</v>
      </c>
      <c r="I9" s="67">
        <v>653630</v>
      </c>
      <c r="J9" s="67">
        <v>434</v>
      </c>
      <c r="K9" s="67">
        <v>1625230</v>
      </c>
      <c r="L9" s="67">
        <v>1098</v>
      </c>
      <c r="M9" s="67">
        <v>2983190</v>
      </c>
      <c r="N9" s="67">
        <v>2002</v>
      </c>
      <c r="O9" s="67">
        <v>1921310</v>
      </c>
      <c r="P9" s="67">
        <v>1265</v>
      </c>
      <c r="Q9" s="60">
        <f t="shared" si="0"/>
        <v>7183360</v>
      </c>
      <c r="R9" s="60">
        <f t="shared" si="0"/>
        <v>4799</v>
      </c>
      <c r="S9" s="61" t="e">
        <f t="shared" si="1"/>
        <v>#VALUE!</v>
      </c>
      <c r="T9" s="61">
        <f t="shared" si="2"/>
        <v>1496.8451760783496</v>
      </c>
      <c r="U9" s="62">
        <v>9610525</v>
      </c>
      <c r="V9" s="63">
        <f t="shared" si="3"/>
        <v>-0.2525528001852136</v>
      </c>
      <c r="W9" s="68">
        <v>125066520</v>
      </c>
      <c r="X9" s="68">
        <v>84157</v>
      </c>
      <c r="Y9" s="50">
        <f t="shared" si="4"/>
        <v>1486.1095333721496</v>
      </c>
    </row>
    <row r="10" spans="1:25" ht="30" customHeight="1">
      <c r="A10" s="40">
        <v>7</v>
      </c>
      <c r="B10" s="41"/>
      <c r="C10" s="69" t="s">
        <v>35</v>
      </c>
      <c r="D10" s="56">
        <v>40878</v>
      </c>
      <c r="E10" s="57" t="s">
        <v>36</v>
      </c>
      <c r="F10" s="58">
        <v>23</v>
      </c>
      <c r="G10" s="58" t="s">
        <v>24</v>
      </c>
      <c r="H10" s="58">
        <v>2</v>
      </c>
      <c r="I10" s="59">
        <v>793066</v>
      </c>
      <c r="J10" s="59">
        <v>610</v>
      </c>
      <c r="K10" s="59">
        <v>1303832</v>
      </c>
      <c r="L10" s="59">
        <v>1021</v>
      </c>
      <c r="M10" s="59">
        <v>1946398</v>
      </c>
      <c r="N10" s="59">
        <v>1511</v>
      </c>
      <c r="O10" s="59">
        <v>1559536</v>
      </c>
      <c r="P10" s="59">
        <v>1188</v>
      </c>
      <c r="Q10" s="60">
        <f t="shared" si="0"/>
        <v>5602832</v>
      </c>
      <c r="R10" s="60">
        <f t="shared" si="0"/>
        <v>4330</v>
      </c>
      <c r="S10" s="61" t="e">
        <f t="shared" si="1"/>
        <v>#VALUE!</v>
      </c>
      <c r="T10" s="61">
        <f t="shared" si="2"/>
        <v>1293.9565819861432</v>
      </c>
      <c r="U10" s="62">
        <v>8727185</v>
      </c>
      <c r="V10" s="63">
        <f t="shared" si="3"/>
        <v>-0.3580023799197565</v>
      </c>
      <c r="W10" s="48">
        <v>17410280</v>
      </c>
      <c r="X10" s="48">
        <v>13814</v>
      </c>
      <c r="Y10" s="50">
        <f t="shared" si="4"/>
        <v>1260.3358911249456</v>
      </c>
    </row>
    <row r="11" spans="1:25" ht="30" customHeight="1">
      <c r="A11" s="40">
        <v>8</v>
      </c>
      <c r="B11" s="41"/>
      <c r="C11" s="55" t="s">
        <v>41</v>
      </c>
      <c r="D11" s="56">
        <v>40871</v>
      </c>
      <c r="E11" s="57" t="s">
        <v>26</v>
      </c>
      <c r="F11" s="58">
        <v>10</v>
      </c>
      <c r="G11" s="58" t="s">
        <v>24</v>
      </c>
      <c r="H11" s="58">
        <v>1</v>
      </c>
      <c r="I11" s="70">
        <v>699097</v>
      </c>
      <c r="J11" s="71">
        <v>538</v>
      </c>
      <c r="K11" s="71">
        <v>1182539</v>
      </c>
      <c r="L11" s="71">
        <v>898</v>
      </c>
      <c r="M11" s="71">
        <v>1615686</v>
      </c>
      <c r="N11" s="71">
        <v>1196</v>
      </c>
      <c r="O11" s="71">
        <v>1262668</v>
      </c>
      <c r="P11" s="71">
        <v>943</v>
      </c>
      <c r="Q11" s="60">
        <f t="shared" si="0"/>
        <v>4759990</v>
      </c>
      <c r="R11" s="60">
        <f t="shared" si="0"/>
        <v>3575</v>
      </c>
      <c r="S11" s="61" t="e">
        <f t="shared" si="1"/>
        <v>#VALUE!</v>
      </c>
      <c r="T11" s="61">
        <f t="shared" si="2"/>
        <v>1331.4657342657342</v>
      </c>
      <c r="U11" s="62">
        <v>0</v>
      </c>
      <c r="V11" s="63">
        <f t="shared" si="3"/>
      </c>
      <c r="W11" s="72">
        <v>4759990</v>
      </c>
      <c r="X11" s="72">
        <v>3575</v>
      </c>
      <c r="Y11" s="50">
        <f t="shared" si="4"/>
        <v>1331.4657342657342</v>
      </c>
    </row>
    <row r="12" spans="1:25" ht="30" customHeight="1">
      <c r="A12" s="40">
        <v>9</v>
      </c>
      <c r="B12" s="41"/>
      <c r="C12" s="55" t="s">
        <v>37</v>
      </c>
      <c r="D12" s="56">
        <v>40871</v>
      </c>
      <c r="E12" s="57" t="s">
        <v>38</v>
      </c>
      <c r="F12" s="58">
        <v>20</v>
      </c>
      <c r="G12" s="58" t="s">
        <v>24</v>
      </c>
      <c r="H12" s="58">
        <v>3</v>
      </c>
      <c r="I12" s="59">
        <v>580260</v>
      </c>
      <c r="J12" s="59">
        <v>454</v>
      </c>
      <c r="K12" s="59">
        <v>1007690</v>
      </c>
      <c r="L12" s="59">
        <v>777</v>
      </c>
      <c r="M12" s="59">
        <v>1890224</v>
      </c>
      <c r="N12" s="59">
        <v>1430</v>
      </c>
      <c r="O12" s="59">
        <v>1241900</v>
      </c>
      <c r="P12" s="59">
        <v>934</v>
      </c>
      <c r="Q12" s="60">
        <f>+I12+K12+M12+O12</f>
        <v>4720074</v>
      </c>
      <c r="R12" s="60">
        <f>+J12+L12+N12+P12</f>
        <v>3595</v>
      </c>
      <c r="S12" s="61" t="e">
        <f>IF(Q12&lt;&gt;0,R12/G12,"")</f>
        <v>#VALUE!</v>
      </c>
      <c r="T12" s="61">
        <f>IF(Q12&lt;&gt;0,Q12/R12,"")</f>
        <v>1312.9552155771905</v>
      </c>
      <c r="U12" s="62">
        <v>7320028</v>
      </c>
      <c r="V12" s="63">
        <f>IF(U12&lt;&gt;0,-(U12-Q12)/U12,"")</f>
        <v>-0.35518361405174953</v>
      </c>
      <c r="W12" s="48">
        <v>30538921</v>
      </c>
      <c r="X12" s="48">
        <v>23632</v>
      </c>
      <c r="Y12" s="50">
        <f>W12/X12</f>
        <v>1292.2698459715639</v>
      </c>
    </row>
    <row r="13" spans="1:25" ht="30" customHeight="1">
      <c r="A13" s="40">
        <v>10</v>
      </c>
      <c r="B13" s="41"/>
      <c r="C13" s="64" t="s">
        <v>39</v>
      </c>
      <c r="D13" s="56">
        <v>40843</v>
      </c>
      <c r="E13" s="57" t="s">
        <v>26</v>
      </c>
      <c r="F13" s="58" t="s">
        <v>40</v>
      </c>
      <c r="G13" s="58" t="s">
        <v>24</v>
      </c>
      <c r="H13" s="58">
        <v>7</v>
      </c>
      <c r="I13" s="65">
        <v>408160</v>
      </c>
      <c r="J13" s="65">
        <v>323</v>
      </c>
      <c r="K13" s="65">
        <v>1060160</v>
      </c>
      <c r="L13" s="65">
        <v>899</v>
      </c>
      <c r="M13" s="65">
        <v>1648340</v>
      </c>
      <c r="N13" s="65">
        <v>1335</v>
      </c>
      <c r="O13" s="65">
        <v>942360</v>
      </c>
      <c r="P13" s="65">
        <v>753</v>
      </c>
      <c r="Q13" s="60">
        <f>+I13+K13+M13+O13</f>
        <v>4059020</v>
      </c>
      <c r="R13" s="60">
        <f>+J13+L13+N13+P13</f>
        <v>3310</v>
      </c>
      <c r="S13" s="61" t="e">
        <f>IF(Q13&lt;&gt;0,R13/G13,"")</f>
        <v>#VALUE!</v>
      </c>
      <c r="T13" s="61">
        <f>IF(Q13&lt;&gt;0,Q13/R13,"")</f>
        <v>1226.2900302114804</v>
      </c>
      <c r="U13" s="62">
        <v>5252225</v>
      </c>
      <c r="V13" s="63">
        <f>IF(U13&lt;&gt;0,-(U13-Q13)/U13,"")</f>
        <v>-0.22718086144443544</v>
      </c>
      <c r="W13" s="66">
        <v>204460995</v>
      </c>
      <c r="X13" s="66">
        <v>170450</v>
      </c>
      <c r="Y13" s="50">
        <f>W13/X13</f>
        <v>1199.536491639777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24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150379991</v>
      </c>
      <c r="R15" s="27">
        <f>SUM(R4:R14)</f>
        <v>116592</v>
      </c>
      <c r="S15" s="28">
        <f>R15/G15</f>
        <v>4858</v>
      </c>
      <c r="T15" s="49">
        <f>Q15/R15</f>
        <v>1289.7968213942638</v>
      </c>
      <c r="U15" s="39">
        <v>162698427</v>
      </c>
      <c r="V15" s="38">
        <f>IF(U15&lt;&gt;0,-(U15-Q15)/U15,"")</f>
        <v>-0.07571330729583513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2011-12-12T15:42:48Z</dcterms:modified>
  <cp:category/>
  <cp:version/>
  <cp:contentType/>
  <cp:contentStatus/>
</cp:coreProperties>
</file>