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3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<sst xmlns="http://schemas.openxmlformats.org/spreadsheetml/2006/main" count="62" uniqueCount="39">
  <si>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</si>
  <si>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</si>
  <si>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</si>
  <si>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</si>
  <si>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</si>
  <si>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</si>
  <si>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</si>
  <si>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</si>
  <si>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</si>
  <si>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</si>
  <si>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</si>
  <si>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</si>
  <si>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</si>
  <si>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</si>
  <si>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</si>
  <si>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</si>
  <si>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</si>
  <si>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</si>
  <si>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</si>
  <si>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</si>
  <si>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</si>
  <si>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Monsters vs. Aliens</t>
  </si>
  <si>
    <t>UIP</t>
  </si>
  <si>
    <t>26+11+1+1</t>
  </si>
  <si>
    <t>Race to Witch Mountain</t>
  </si>
  <si>
    <t>Forum Hungary</t>
  </si>
  <si>
    <t>n/a</t>
  </si>
  <si>
    <t>Marley &amp; Me</t>
  </si>
  <si>
    <t>InterCom</t>
  </si>
  <si>
    <t>He's Just Not that into You</t>
  </si>
  <si>
    <t>Taken</t>
  </si>
  <si>
    <t>SPI</t>
  </si>
  <si>
    <t>Slumdog Millionaire</t>
  </si>
  <si>
    <t>Unborn</t>
  </si>
  <si>
    <t>Made in Hungaria (local)</t>
  </si>
  <si>
    <t>Budapest Film</t>
  </si>
  <si>
    <t>My Bloody Valentine 3D</t>
  </si>
  <si>
    <t>Hotel for Dogs</t>
  </si>
  <si>
    <t>20+1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</si>
</sst>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10"/>
      <name val="Tahoma"/>
      <family val="2"/>
    </font>
    <font>
      <b/>
      <sz val="10"/>
      <name val="Tahoma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58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35" fillId="34" borderId="26" xfId="0" applyNumberFormat="1" applyFont="1" applyFill="1" applyBorder="1" applyAlignment="1">
      <alignment/>
    </xf>
    <xf numFmtId="3" fontId="3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41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1448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620750" y="447675"/>
          <a:ext cx="27622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APRIL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7109375" style="0" customWidth="1"/>
    <col min="11" max="11" width="12.28125" style="0" customWidth="1"/>
    <col min="12" max="12" width="8.8515625" style="0" customWidth="1"/>
    <col min="13" max="13" width="13.28125" style="0" customWidth="1"/>
    <col min="14" max="14" width="8.421875" style="0" customWidth="1"/>
    <col min="15" max="15" width="11.421875" style="0" customWidth="1"/>
    <col min="16" max="16" width="8.85156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0.28125" style="0" customWidth="1"/>
    <col min="25" max="25" width="7.4218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3" t="s">
        <v>0</v>
      </c>
      <c r="D2" s="75" t="s">
        <v>1</v>
      </c>
      <c r="E2" s="75" t="s">
        <v>2</v>
      </c>
      <c r="F2" s="79" t="s">
        <v>3</v>
      </c>
      <c r="G2" s="79" t="s">
        <v>4</v>
      </c>
      <c r="H2" s="79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3"/>
    </row>
    <row r="3" spans="1:25" ht="30" customHeight="1">
      <c r="A3" s="13"/>
      <c r="B3" s="14"/>
      <c r="C3" s="74"/>
      <c r="D3" s="76"/>
      <c r="E3" s="77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2" t="s">
        <v>21</v>
      </c>
      <c r="D4" s="63">
        <v>39905</v>
      </c>
      <c r="E4" s="64" t="s">
        <v>22</v>
      </c>
      <c r="F4" s="65" t="s">
        <v>23</v>
      </c>
      <c r="G4" s="65">
        <v>39</v>
      </c>
      <c r="H4" s="65">
        <v>1</v>
      </c>
      <c r="I4" s="66">
        <v>3225376</v>
      </c>
      <c r="J4" s="66">
        <v>2382</v>
      </c>
      <c r="K4" s="67">
        <v>5642199</v>
      </c>
      <c r="L4" s="67">
        <v>4243</v>
      </c>
      <c r="M4" s="67">
        <v>11958700</v>
      </c>
      <c r="N4" s="67">
        <v>9223</v>
      </c>
      <c r="O4" s="67">
        <v>9008404</v>
      </c>
      <c r="P4" s="67">
        <v>6847</v>
      </c>
      <c r="Q4" s="51">
        <f>+I4+K4+M4+O4</f>
        <v>29834679</v>
      </c>
      <c r="R4" s="54">
        <f>+J4+L4+N4+P4</f>
        <v>22695</v>
      </c>
      <c r="S4" s="52">
        <f>IF(Q4&lt;&gt;0,R4/G4,"")</f>
        <v>581.9230769230769</v>
      </c>
      <c r="T4" s="52">
        <f>IF(Q4&lt;&gt;0,Q4/R4,"")</f>
        <v>1314.5925974884335</v>
      </c>
      <c r="U4" s="68">
        <v>0</v>
      </c>
      <c r="V4" s="69">
        <f>IF(U4&lt;&gt;0,-(U4-Q4)/U4,"")</f>
      </c>
      <c r="W4" s="53">
        <v>29834679</v>
      </c>
      <c r="X4" s="53">
        <v>22695</v>
      </c>
      <c r="Y4" s="56">
        <f>W4/X4</f>
        <v>1314.5925974884335</v>
      </c>
    </row>
    <row r="5" spans="1:25" ht="30" customHeight="1">
      <c r="A5" s="40">
        <v>2</v>
      </c>
      <c r="B5" s="41"/>
      <c r="C5" s="48" t="s">
        <v>24</v>
      </c>
      <c r="D5" s="63">
        <v>39898</v>
      </c>
      <c r="E5" s="49" t="s">
        <v>25</v>
      </c>
      <c r="F5" s="50">
        <v>27</v>
      </c>
      <c r="G5" s="50" t="s">
        <v>26</v>
      </c>
      <c r="H5" s="50">
        <v>2</v>
      </c>
      <c r="I5" s="84">
        <v>869890</v>
      </c>
      <c r="J5" s="84">
        <v>797</v>
      </c>
      <c r="K5" s="84">
        <v>1989280</v>
      </c>
      <c r="L5" s="84">
        <v>1864</v>
      </c>
      <c r="M5" s="84">
        <v>4295080</v>
      </c>
      <c r="N5" s="84">
        <v>3971</v>
      </c>
      <c r="O5" s="84">
        <v>2500470</v>
      </c>
      <c r="P5" s="84">
        <v>2254</v>
      </c>
      <c r="Q5" s="51">
        <f aca="true" t="shared" si="0" ref="Q5:R7">+I5+K5+M5+O5</f>
        <v>9654720</v>
      </c>
      <c r="R5" s="54">
        <f t="shared" si="0"/>
        <v>8886</v>
      </c>
      <c r="S5" s="52" t="e">
        <f aca="true" t="shared" si="1" ref="S5:S13">IF(Q5&lt;&gt;0,R5/G5,"")</f>
        <v>#VALUE!</v>
      </c>
      <c r="T5" s="52">
        <f aca="true" t="shared" si="2" ref="T5:T13">IF(Q5&lt;&gt;0,Q5/R5,"")</f>
        <v>1086.5091154625254</v>
      </c>
      <c r="U5" s="68">
        <v>20411085</v>
      </c>
      <c r="V5" s="69">
        <f aca="true" t="shared" si="3" ref="V5:V13">IF(U5&lt;&gt;0,-(U5-Q5)/U5,"")</f>
        <v>-0.5269864389864625</v>
      </c>
      <c r="W5" s="85">
        <v>34333990</v>
      </c>
      <c r="X5" s="85">
        <v>32275</v>
      </c>
      <c r="Y5" s="56">
        <f aca="true" t="shared" si="4" ref="Y5:Y13">W5/X5</f>
        <v>1063.7951975213014</v>
      </c>
    </row>
    <row r="6" spans="1:25" ht="30" customHeight="1">
      <c r="A6" s="40">
        <v>3</v>
      </c>
      <c r="B6" s="41"/>
      <c r="C6" s="64" t="s">
        <v>27</v>
      </c>
      <c r="D6" s="63">
        <v>39884</v>
      </c>
      <c r="E6" s="64" t="s">
        <v>28</v>
      </c>
      <c r="F6" s="65">
        <v>27</v>
      </c>
      <c r="G6" s="65" t="s">
        <v>26</v>
      </c>
      <c r="H6" s="65">
        <v>4</v>
      </c>
      <c r="I6" s="86">
        <v>718080</v>
      </c>
      <c r="J6" s="86">
        <v>681</v>
      </c>
      <c r="K6" s="86">
        <v>1822360</v>
      </c>
      <c r="L6" s="86">
        <v>1687</v>
      </c>
      <c r="M6" s="86">
        <v>3402810</v>
      </c>
      <c r="N6" s="86">
        <v>3198</v>
      </c>
      <c r="O6" s="86">
        <v>1598505</v>
      </c>
      <c r="P6" s="86">
        <v>1441</v>
      </c>
      <c r="Q6" s="51">
        <f t="shared" si="0"/>
        <v>7541755</v>
      </c>
      <c r="R6" s="54">
        <f t="shared" si="0"/>
        <v>7007</v>
      </c>
      <c r="S6" s="52" t="e">
        <f t="shared" si="1"/>
        <v>#VALUE!</v>
      </c>
      <c r="T6" s="52">
        <f t="shared" si="2"/>
        <v>1076.317254174397</v>
      </c>
      <c r="U6" s="68">
        <v>13545585</v>
      </c>
      <c r="V6" s="69">
        <f t="shared" si="3"/>
        <v>-0.4432315031059936</v>
      </c>
      <c r="W6" s="57">
        <v>95053122</v>
      </c>
      <c r="X6" s="57">
        <v>89548</v>
      </c>
      <c r="Y6" s="56">
        <f t="shared" si="4"/>
        <v>1061.4767722338856</v>
      </c>
    </row>
    <row r="7" spans="1:25" ht="30" customHeight="1">
      <c r="A7" s="40">
        <v>4</v>
      </c>
      <c r="B7" s="41"/>
      <c r="C7" s="62" t="s">
        <v>29</v>
      </c>
      <c r="D7" s="63">
        <v>39870</v>
      </c>
      <c r="E7" s="64" t="s">
        <v>28</v>
      </c>
      <c r="F7" s="65">
        <v>30</v>
      </c>
      <c r="G7" s="65" t="s">
        <v>26</v>
      </c>
      <c r="H7" s="65">
        <v>6</v>
      </c>
      <c r="I7" s="86">
        <v>607300</v>
      </c>
      <c r="J7" s="86">
        <v>553</v>
      </c>
      <c r="K7" s="86">
        <v>1246695</v>
      </c>
      <c r="L7" s="86">
        <v>1114</v>
      </c>
      <c r="M7" s="86">
        <v>2230705</v>
      </c>
      <c r="N7" s="86">
        <v>2021</v>
      </c>
      <c r="O7" s="86">
        <v>1071695</v>
      </c>
      <c r="P7" s="86">
        <v>985</v>
      </c>
      <c r="Q7" s="51">
        <f t="shared" si="0"/>
        <v>5156395</v>
      </c>
      <c r="R7" s="54">
        <f t="shared" si="0"/>
        <v>4673</v>
      </c>
      <c r="S7" s="52" t="e">
        <f t="shared" si="1"/>
        <v>#VALUE!</v>
      </c>
      <c r="T7" s="52">
        <f t="shared" si="2"/>
        <v>1103.444254226407</v>
      </c>
      <c r="U7" s="68">
        <v>8199296</v>
      </c>
      <c r="V7" s="69">
        <f t="shared" si="3"/>
        <v>-0.3711173495870865</v>
      </c>
      <c r="W7" s="57">
        <v>118398923</v>
      </c>
      <c r="X7" s="57">
        <v>109854</v>
      </c>
      <c r="Y7" s="56">
        <f t="shared" si="4"/>
        <v>1077.7843592404465</v>
      </c>
    </row>
    <row r="8" spans="1:25" ht="30" customHeight="1">
      <c r="A8" s="40">
        <v>5</v>
      </c>
      <c r="B8" s="41"/>
      <c r="C8" s="64" t="s">
        <v>30</v>
      </c>
      <c r="D8" s="63">
        <v>39891</v>
      </c>
      <c r="E8" s="64" t="s">
        <v>31</v>
      </c>
      <c r="F8" s="65">
        <v>19</v>
      </c>
      <c r="G8" s="65" t="s">
        <v>26</v>
      </c>
      <c r="H8" s="65">
        <v>3</v>
      </c>
      <c r="I8" s="87"/>
      <c r="J8" s="87"/>
      <c r="K8" s="87"/>
      <c r="L8" s="87"/>
      <c r="M8" s="87"/>
      <c r="N8" s="87"/>
      <c r="O8" s="87"/>
      <c r="P8" s="87"/>
      <c r="Q8" s="51">
        <v>5146805</v>
      </c>
      <c r="R8" s="54">
        <v>4420</v>
      </c>
      <c r="S8" s="52" t="e">
        <f t="shared" si="1"/>
        <v>#VALUE!</v>
      </c>
      <c r="T8" s="52">
        <f t="shared" si="2"/>
        <v>1164.435520361991</v>
      </c>
      <c r="U8" s="68">
        <v>8115649</v>
      </c>
      <c r="V8" s="69">
        <f t="shared" si="3"/>
        <v>-0.36581720081782737</v>
      </c>
      <c r="W8" s="51">
        <v>29181337</v>
      </c>
      <c r="X8" s="51">
        <v>26784</v>
      </c>
      <c r="Y8" s="56">
        <f t="shared" si="4"/>
        <v>1089.5063097371565</v>
      </c>
    </row>
    <row r="9" spans="1:25" ht="30" customHeight="1">
      <c r="A9" s="40">
        <v>6</v>
      </c>
      <c r="B9" s="41"/>
      <c r="C9" s="62" t="s">
        <v>32</v>
      </c>
      <c r="D9" s="63">
        <v>39864</v>
      </c>
      <c r="E9" s="64" t="s">
        <v>25</v>
      </c>
      <c r="F9" s="65">
        <v>17</v>
      </c>
      <c r="G9" s="65" t="s">
        <v>26</v>
      </c>
      <c r="H9" s="65">
        <v>7</v>
      </c>
      <c r="I9" s="67">
        <v>576223</v>
      </c>
      <c r="J9" s="67">
        <v>548</v>
      </c>
      <c r="K9" s="67">
        <v>1217919</v>
      </c>
      <c r="L9" s="67">
        <v>1102</v>
      </c>
      <c r="M9" s="67">
        <v>1956342</v>
      </c>
      <c r="N9" s="67">
        <v>1710</v>
      </c>
      <c r="O9" s="67">
        <v>1103099</v>
      </c>
      <c r="P9" s="67">
        <v>998</v>
      </c>
      <c r="Q9" s="51">
        <f aca="true" t="shared" si="5" ref="Q9:R11">+I9+K9+M9+O9</f>
        <v>4853583</v>
      </c>
      <c r="R9" s="54">
        <f t="shared" si="5"/>
        <v>4358</v>
      </c>
      <c r="S9" s="52" t="e">
        <f t="shared" si="1"/>
        <v>#VALUE!</v>
      </c>
      <c r="T9" s="52">
        <f t="shared" si="2"/>
        <v>1113.7179899036255</v>
      </c>
      <c r="U9" s="68">
        <v>8270026</v>
      </c>
      <c r="V9" s="69">
        <f t="shared" si="3"/>
        <v>-0.4131115186336778</v>
      </c>
      <c r="W9" s="53">
        <v>117827122</v>
      </c>
      <c r="X9" s="53">
        <v>109545</v>
      </c>
      <c r="Y9" s="56">
        <f t="shared" si="4"/>
        <v>1075.6047469076634</v>
      </c>
    </row>
    <row r="10" spans="1:25" ht="30" customHeight="1">
      <c r="A10" s="40">
        <v>7</v>
      </c>
      <c r="B10" s="41"/>
      <c r="C10" s="88" t="s">
        <v>33</v>
      </c>
      <c r="D10" s="63">
        <v>39898</v>
      </c>
      <c r="E10" s="64" t="s">
        <v>22</v>
      </c>
      <c r="F10" s="65">
        <v>18</v>
      </c>
      <c r="G10" s="65">
        <v>18</v>
      </c>
      <c r="H10" s="65">
        <v>2</v>
      </c>
      <c r="I10" s="86">
        <v>323665</v>
      </c>
      <c r="J10" s="86">
        <v>289</v>
      </c>
      <c r="K10" s="67">
        <v>979570</v>
      </c>
      <c r="L10" s="67">
        <v>903</v>
      </c>
      <c r="M10" s="67">
        <v>1611620</v>
      </c>
      <c r="N10" s="67">
        <v>1457</v>
      </c>
      <c r="O10" s="67">
        <v>702180</v>
      </c>
      <c r="P10" s="67">
        <v>622</v>
      </c>
      <c r="Q10" s="51">
        <f t="shared" si="5"/>
        <v>3617035</v>
      </c>
      <c r="R10" s="54">
        <f t="shared" si="5"/>
        <v>3271</v>
      </c>
      <c r="S10" s="52">
        <f t="shared" si="1"/>
        <v>181.72222222222223</v>
      </c>
      <c r="T10" s="52">
        <f t="shared" si="2"/>
        <v>1105.788749617854</v>
      </c>
      <c r="U10" s="68">
        <v>6061424</v>
      </c>
      <c r="V10" s="69">
        <f t="shared" si="3"/>
        <v>-0.4032697597132291</v>
      </c>
      <c r="W10" s="53">
        <v>11178249</v>
      </c>
      <c r="X10" s="53">
        <v>10321</v>
      </c>
      <c r="Y10" s="56">
        <f t="shared" si="4"/>
        <v>1083.0587152407713</v>
      </c>
    </row>
    <row r="11" spans="1:25" ht="30" customHeight="1">
      <c r="A11" s="40">
        <v>8</v>
      </c>
      <c r="B11" s="41"/>
      <c r="C11" s="62" t="s">
        <v>34</v>
      </c>
      <c r="D11" s="63">
        <v>39849</v>
      </c>
      <c r="E11" s="64" t="s">
        <v>35</v>
      </c>
      <c r="F11" s="65">
        <v>30</v>
      </c>
      <c r="G11" s="65" t="s">
        <v>26</v>
      </c>
      <c r="H11" s="65">
        <v>9</v>
      </c>
      <c r="I11" s="89">
        <v>313800</v>
      </c>
      <c r="J11" s="89">
        <v>300</v>
      </c>
      <c r="K11" s="89">
        <v>530980</v>
      </c>
      <c r="L11" s="89">
        <v>467</v>
      </c>
      <c r="M11" s="89">
        <v>970930</v>
      </c>
      <c r="N11" s="89">
        <v>875</v>
      </c>
      <c r="O11" s="89">
        <v>450310</v>
      </c>
      <c r="P11" s="89">
        <v>397</v>
      </c>
      <c r="Q11" s="51">
        <f t="shared" si="5"/>
        <v>2266020</v>
      </c>
      <c r="R11" s="54">
        <f t="shared" si="5"/>
        <v>2039</v>
      </c>
      <c r="S11" s="52" t="e">
        <f t="shared" si="1"/>
        <v>#VALUE!</v>
      </c>
      <c r="T11" s="52">
        <f t="shared" si="2"/>
        <v>1111.3388916135361</v>
      </c>
      <c r="U11" s="68">
        <v>3721860</v>
      </c>
      <c r="V11" s="69">
        <f t="shared" si="3"/>
        <v>-0.3911592590801374</v>
      </c>
      <c r="W11" s="57">
        <v>199011426</v>
      </c>
      <c r="X11" s="57">
        <v>199146</v>
      </c>
      <c r="Y11" s="56">
        <f t="shared" si="4"/>
        <v>999.324244524118</v>
      </c>
    </row>
    <row r="12" spans="1:25" ht="30" customHeight="1">
      <c r="A12" s="40">
        <v>9</v>
      </c>
      <c r="B12" s="41"/>
      <c r="C12" s="48" t="s">
        <v>36</v>
      </c>
      <c r="D12" s="63">
        <v>39870</v>
      </c>
      <c r="E12" s="49" t="s">
        <v>25</v>
      </c>
      <c r="F12" s="50">
        <v>7</v>
      </c>
      <c r="G12" s="50" t="s">
        <v>26</v>
      </c>
      <c r="H12" s="50">
        <v>6</v>
      </c>
      <c r="I12" s="67">
        <v>179370</v>
      </c>
      <c r="J12" s="67">
        <v>115</v>
      </c>
      <c r="K12" s="67">
        <v>403240</v>
      </c>
      <c r="L12" s="67">
        <v>257</v>
      </c>
      <c r="M12" s="67">
        <v>822550</v>
      </c>
      <c r="N12" s="67">
        <v>513</v>
      </c>
      <c r="O12" s="67">
        <v>342800</v>
      </c>
      <c r="P12" s="67">
        <v>208</v>
      </c>
      <c r="Q12" s="51">
        <f>+I12+K12+M12+O12</f>
        <v>1747960</v>
      </c>
      <c r="R12" s="54">
        <f>+J12+L12+N12+P12</f>
        <v>1093</v>
      </c>
      <c r="S12" s="52" t="e">
        <f t="shared" si="1"/>
        <v>#VALUE!</v>
      </c>
      <c r="T12" s="52">
        <f t="shared" si="2"/>
        <v>1599.231473010064</v>
      </c>
      <c r="U12" s="68">
        <v>6135210</v>
      </c>
      <c r="V12" s="69">
        <f t="shared" si="3"/>
        <v>-0.7150936968742716</v>
      </c>
      <c r="W12" s="53">
        <v>87894131</v>
      </c>
      <c r="X12" s="53">
        <v>57385</v>
      </c>
      <c r="Y12" s="56">
        <f t="shared" si="4"/>
        <v>1531.6568964014987</v>
      </c>
    </row>
    <row r="13" spans="1:25" ht="30" customHeight="1">
      <c r="A13" s="40">
        <v>10</v>
      </c>
      <c r="B13" s="41"/>
      <c r="C13" s="88" t="s">
        <v>37</v>
      </c>
      <c r="D13" s="63">
        <v>39870</v>
      </c>
      <c r="E13" s="64" t="s">
        <v>22</v>
      </c>
      <c r="F13" s="65" t="s">
        <v>38</v>
      </c>
      <c r="G13" s="65">
        <v>20</v>
      </c>
      <c r="H13" s="65">
        <v>6</v>
      </c>
      <c r="I13" s="86">
        <v>42940</v>
      </c>
      <c r="J13" s="86">
        <v>47</v>
      </c>
      <c r="K13" s="67">
        <v>373900</v>
      </c>
      <c r="L13" s="67">
        <v>520</v>
      </c>
      <c r="M13" s="67">
        <v>662570</v>
      </c>
      <c r="N13" s="67">
        <v>654</v>
      </c>
      <c r="O13" s="67">
        <v>567240</v>
      </c>
      <c r="P13" s="67">
        <v>564</v>
      </c>
      <c r="Q13" s="51">
        <f>+I13+K13+M13+O13</f>
        <v>1646650</v>
      </c>
      <c r="R13" s="54">
        <f>+J13+L13+N13+P13</f>
        <v>1785</v>
      </c>
      <c r="S13" s="52">
        <f t="shared" si="1"/>
        <v>89.25</v>
      </c>
      <c r="T13" s="52">
        <f t="shared" si="2"/>
        <v>922.4929971988796</v>
      </c>
      <c r="U13" s="68">
        <v>4710370</v>
      </c>
      <c r="V13" s="69">
        <f t="shared" si="3"/>
        <v>-0.6504202429957732</v>
      </c>
      <c r="W13" s="53">
        <v>57160522</v>
      </c>
      <c r="X13" s="53">
        <v>55894</v>
      </c>
      <c r="Y13" s="56">
        <f t="shared" si="4"/>
        <v>1022.6593552080724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70" t="s">
        <v>17</v>
      </c>
      <c r="C15" s="71"/>
      <c r="D15" s="71"/>
      <c r="E15" s="72"/>
      <c r="F15" s="23"/>
      <c r="G15" s="23">
        <f>SUM(G4:G14)</f>
        <v>77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71465602</v>
      </c>
      <c r="R15" s="27">
        <f>SUM(R4:R14)</f>
        <v>60227</v>
      </c>
      <c r="S15" s="28">
        <f>R15/G15</f>
        <v>782.1688311688312</v>
      </c>
      <c r="T15" s="55">
        <f>Q15/R15</f>
        <v>1186.6040480183306</v>
      </c>
      <c r="U15" s="39">
        <v>82055570</v>
      </c>
      <c r="V15" s="38">
        <f>IF(U15&lt;&gt;0,-(U15-Q15)/U15,"")</f>
        <v>-0.12905849048394888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2009-04-06T12:11:59Z</dcterms:modified>
  <cp:category/>
  <cp:version/>
  <cp:contentType/>
  <cp:contentStatus/>
</cp:coreProperties>
</file>